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21570" windowHeight="3840" activeTab="0"/>
  </bookViews>
  <sheets>
    <sheet name="tabla1" sheetId="1" r:id="rId1"/>
    <sheet name="tabla2" sheetId="2" r:id="rId2"/>
    <sheet name="tabla3" sheetId="3" r:id="rId3"/>
  </sheets>
  <definedNames>
    <definedName name="_xlnm.Print_Area" localSheetId="0">'tabla1'!$A$1:$G$26</definedName>
    <definedName name="_xlnm.Print_Area" localSheetId="1">'tabla2'!$A$1:$D$23</definedName>
    <definedName name="_xlnm.Print_Area" localSheetId="2">'tabla3'!$A$1:$G$27</definedName>
  </definedNames>
  <calcPr fullCalcOnLoad="1"/>
</workbook>
</file>

<file path=xl/sharedStrings.xml><?xml version="1.0" encoding="utf-8"?>
<sst xmlns="http://schemas.openxmlformats.org/spreadsheetml/2006/main" count="104" uniqueCount="47">
  <si>
    <t>PP</t>
  </si>
  <si>
    <t>PSOE</t>
  </si>
  <si>
    <t>UPyD</t>
  </si>
  <si>
    <t>CiU</t>
  </si>
  <si>
    <t>Amaiur</t>
  </si>
  <si>
    <t>EAJ-PNV</t>
  </si>
  <si>
    <t>Esquerra</t>
  </si>
  <si>
    <t>BNG</t>
  </si>
  <si>
    <t>CC-NC-PNC</t>
  </si>
  <si>
    <t>PACMA</t>
  </si>
  <si>
    <t>FAC</t>
  </si>
  <si>
    <t>Eb</t>
  </si>
  <si>
    <t>PA</t>
  </si>
  <si>
    <t>PxC</t>
  </si>
  <si>
    <t>PRC</t>
  </si>
  <si>
    <t>GBai</t>
  </si>
  <si>
    <t>Partido</t>
  </si>
  <si>
    <t>Equo+Compromís</t>
  </si>
  <si>
    <t>IU-Izq. Plural</t>
  </si>
  <si>
    <t>Votos</t>
  </si>
  <si>
    <t>Total candidaturas</t>
  </si>
  <si>
    <t>otros</t>
  </si>
  <si>
    <t>%</t>
  </si>
  <si>
    <t>(1)</t>
  </si>
  <si>
    <t>(2)</t>
  </si>
  <si>
    <t>dis-DH</t>
  </si>
  <si>
    <t>dis-SL</t>
  </si>
  <si>
    <t>dis-rm</t>
  </si>
  <si>
    <t>Elecciones Generales-2011</t>
  </si>
  <si>
    <t>escaños</t>
  </si>
  <si>
    <t>resultados oficiales (1)</t>
  </si>
  <si>
    <t>Sainte-Lague</t>
  </si>
  <si>
    <t>Hare</t>
  </si>
  <si>
    <t>d'Hondt</t>
  </si>
  <si>
    <t>método proporcional puro (2)</t>
  </si>
  <si>
    <t>aplicando d'Hondt en circunscripciones provinciales con umbral del 3%</t>
  </si>
  <si>
    <t>una única circunscripcional estatal y sin mínimo del 3%</t>
  </si>
  <si>
    <t>400 diputados sin umbral del 3%</t>
  </si>
  <si>
    <t>350 diputados con umbral del 3%</t>
  </si>
  <si>
    <t>D'Hondt</t>
  </si>
  <si>
    <t>ley actual</t>
  </si>
  <si>
    <t>propuesta alternativa (1)</t>
  </si>
  <si>
    <t>Método Sainte-Laguë, 400 diputados, sin 3% de umbral</t>
  </si>
  <si>
    <t>dis-ley</t>
  </si>
  <si>
    <t>dis-alt</t>
  </si>
  <si>
    <t>desproporcionalidad (2)</t>
  </si>
  <si>
    <t>suma de las diferencias absolutas entre % de escaños y % de votos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</si>
</sst>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"/>
    <numFmt numFmtId="167" formatCode="0.00000"/>
    <numFmt numFmtId="168" formatCode="0.0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3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5.8515625" style="0" bestFit="1" customWidth="1"/>
    <col min="3" max="3" width="7.57421875" style="0" customWidth="1"/>
    <col min="4" max="4" width="8.00390625" style="0" bestFit="1" customWidth="1"/>
    <col min="5" max="5" width="10.7109375" style="0" customWidth="1"/>
    <col min="6" max="6" width="11.8515625" style="0" bestFit="1" customWidth="1"/>
    <col min="7" max="7" width="10.7109375" style="0" customWidth="1"/>
    <col min="8" max="10" width="8.7109375" style="0" hidden="1" customWidth="1"/>
  </cols>
  <sheetData>
    <row r="1" ht="12.75">
      <c r="A1" s="3" t="s">
        <v>28</v>
      </c>
    </row>
    <row r="2" spans="1:7" ht="12.75">
      <c r="A2" s="3"/>
      <c r="B2" s="47" t="s">
        <v>30</v>
      </c>
      <c r="C2" s="48"/>
      <c r="D2" s="48"/>
      <c r="E2" s="46" t="s">
        <v>34</v>
      </c>
      <c r="F2" s="46"/>
      <c r="G2" s="46"/>
    </row>
    <row r="3" spans="1:10" ht="12.75">
      <c r="A3" s="25" t="s">
        <v>16</v>
      </c>
      <c r="B3" s="5" t="s">
        <v>19</v>
      </c>
      <c r="C3" s="5" t="s">
        <v>22</v>
      </c>
      <c r="D3" s="29" t="s">
        <v>29</v>
      </c>
      <c r="E3" s="5" t="s">
        <v>33</v>
      </c>
      <c r="F3" s="5" t="s">
        <v>31</v>
      </c>
      <c r="G3" s="5" t="s">
        <v>32</v>
      </c>
      <c r="H3" s="2" t="s">
        <v>25</v>
      </c>
      <c r="I3" s="2" t="s">
        <v>26</v>
      </c>
      <c r="J3" s="2" t="s">
        <v>27</v>
      </c>
    </row>
    <row r="4" spans="1:10" ht="12.75">
      <c r="A4" s="30" t="s">
        <v>0</v>
      </c>
      <c r="B4" s="6">
        <v>10866566</v>
      </c>
      <c r="C4" s="8">
        <f aca="true" t="shared" si="0" ref="C4:C22">+B4*100/$B$23</f>
        <v>45.248369211458524</v>
      </c>
      <c r="D4" s="33">
        <v>186</v>
      </c>
      <c r="E4" s="37">
        <v>163</v>
      </c>
      <c r="F4" s="9">
        <v>159</v>
      </c>
      <c r="G4" s="10">
        <v>159</v>
      </c>
      <c r="H4" s="1">
        <f aca="true" t="shared" si="1" ref="H4:H22">+ABS(E4-$D4)</f>
        <v>23</v>
      </c>
      <c r="I4" s="1">
        <f aca="true" t="shared" si="2" ref="I4:I22">+ABS(F4-$D4)</f>
        <v>27</v>
      </c>
      <c r="J4" s="1">
        <f aca="true" t="shared" si="3" ref="J4:J22">+ABS(G4-$D4)</f>
        <v>27</v>
      </c>
    </row>
    <row r="5" spans="1:10" ht="12.75">
      <c r="A5" s="31" t="s">
        <v>1</v>
      </c>
      <c r="B5" s="11">
        <v>7003511</v>
      </c>
      <c r="C5" s="13">
        <f t="shared" si="0"/>
        <v>29.162612319707176</v>
      </c>
      <c r="D5" s="34">
        <v>110</v>
      </c>
      <c r="E5" s="38">
        <v>105</v>
      </c>
      <c r="F5" s="14">
        <v>103</v>
      </c>
      <c r="G5" s="15">
        <v>102</v>
      </c>
      <c r="H5" s="1">
        <f t="shared" si="1"/>
        <v>5</v>
      </c>
      <c r="I5" s="1">
        <f t="shared" si="2"/>
        <v>7</v>
      </c>
      <c r="J5" s="1">
        <f t="shared" si="3"/>
        <v>8</v>
      </c>
    </row>
    <row r="6" spans="1:10" ht="12.75">
      <c r="A6" s="31" t="s">
        <v>18</v>
      </c>
      <c r="B6" s="11">
        <v>1685991</v>
      </c>
      <c r="C6" s="13">
        <f t="shared" si="0"/>
        <v>7.020464722267934</v>
      </c>
      <c r="D6" s="34">
        <v>11</v>
      </c>
      <c r="E6" s="38">
        <v>25</v>
      </c>
      <c r="F6" s="14">
        <v>25</v>
      </c>
      <c r="G6" s="15">
        <v>25</v>
      </c>
      <c r="H6" s="1">
        <f t="shared" si="1"/>
        <v>14</v>
      </c>
      <c r="I6" s="1">
        <f t="shared" si="2"/>
        <v>14</v>
      </c>
      <c r="J6" s="1">
        <f t="shared" si="3"/>
        <v>14</v>
      </c>
    </row>
    <row r="7" spans="1:10" ht="12.75">
      <c r="A7" s="31" t="s">
        <v>2</v>
      </c>
      <c r="B7" s="11">
        <v>1143225</v>
      </c>
      <c r="C7" s="13">
        <f t="shared" si="0"/>
        <v>4.760387678294106</v>
      </c>
      <c r="D7" s="34">
        <v>5</v>
      </c>
      <c r="E7" s="38">
        <v>17</v>
      </c>
      <c r="F7" s="14">
        <v>17</v>
      </c>
      <c r="G7" s="15">
        <v>17</v>
      </c>
      <c r="H7" s="1">
        <f t="shared" si="1"/>
        <v>12</v>
      </c>
      <c r="I7" s="1">
        <f t="shared" si="2"/>
        <v>12</v>
      </c>
      <c r="J7" s="1">
        <f t="shared" si="3"/>
        <v>12</v>
      </c>
    </row>
    <row r="8" spans="1:10" ht="12.75">
      <c r="A8" s="31" t="s">
        <v>3</v>
      </c>
      <c r="B8" s="11">
        <v>1015691</v>
      </c>
      <c r="C8" s="13">
        <f t="shared" si="0"/>
        <v>4.229336238583148</v>
      </c>
      <c r="D8" s="34">
        <v>16</v>
      </c>
      <c r="E8" s="38">
        <v>15</v>
      </c>
      <c r="F8" s="14">
        <v>15</v>
      </c>
      <c r="G8" s="15">
        <v>15</v>
      </c>
      <c r="H8" s="1">
        <f t="shared" si="1"/>
        <v>1</v>
      </c>
      <c r="I8" s="1">
        <f t="shared" si="2"/>
        <v>1</v>
      </c>
      <c r="J8" s="1">
        <f t="shared" si="3"/>
        <v>1</v>
      </c>
    </row>
    <row r="9" spans="1:10" ht="12.75">
      <c r="A9" s="31" t="s">
        <v>17</v>
      </c>
      <c r="B9" s="11">
        <v>342054</v>
      </c>
      <c r="C9" s="13">
        <f t="shared" si="0"/>
        <v>1.4243124904644424</v>
      </c>
      <c r="D9" s="34">
        <v>1</v>
      </c>
      <c r="E9" s="38">
        <v>5</v>
      </c>
      <c r="F9" s="14">
        <v>5</v>
      </c>
      <c r="G9" s="15">
        <v>5</v>
      </c>
      <c r="H9" s="1">
        <f t="shared" si="1"/>
        <v>4</v>
      </c>
      <c r="I9" s="1">
        <f t="shared" si="2"/>
        <v>4</v>
      </c>
      <c r="J9" s="1">
        <f t="shared" si="3"/>
        <v>4</v>
      </c>
    </row>
    <row r="10" spans="1:10" ht="12.75">
      <c r="A10" s="31" t="s">
        <v>4</v>
      </c>
      <c r="B10" s="11">
        <v>334498</v>
      </c>
      <c r="C10" s="13">
        <f t="shared" si="0"/>
        <v>1.3928493145391518</v>
      </c>
      <c r="D10" s="34">
        <v>7</v>
      </c>
      <c r="E10" s="38">
        <v>5</v>
      </c>
      <c r="F10" s="14">
        <v>5</v>
      </c>
      <c r="G10" s="15">
        <v>5</v>
      </c>
      <c r="H10" s="1">
        <f t="shared" si="1"/>
        <v>2</v>
      </c>
      <c r="I10" s="1">
        <f t="shared" si="2"/>
        <v>2</v>
      </c>
      <c r="J10" s="1">
        <f t="shared" si="3"/>
        <v>2</v>
      </c>
    </row>
    <row r="11" spans="1:10" ht="12.75">
      <c r="A11" s="31" t="s">
        <v>5</v>
      </c>
      <c r="B11" s="11">
        <v>324317</v>
      </c>
      <c r="C11" s="13">
        <f t="shared" si="0"/>
        <v>1.3504556414190643</v>
      </c>
      <c r="D11" s="34">
        <v>5</v>
      </c>
      <c r="E11" s="38">
        <v>4</v>
      </c>
      <c r="F11" s="14">
        <v>5</v>
      </c>
      <c r="G11" s="15">
        <v>5</v>
      </c>
      <c r="H11" s="1">
        <f t="shared" si="1"/>
        <v>1</v>
      </c>
      <c r="I11" s="1">
        <f t="shared" si="2"/>
        <v>0</v>
      </c>
      <c r="J11" s="1">
        <f t="shared" si="3"/>
        <v>0</v>
      </c>
    </row>
    <row r="12" spans="1:10" ht="12.75">
      <c r="A12" s="31" t="s">
        <v>6</v>
      </c>
      <c r="B12" s="11">
        <v>256985</v>
      </c>
      <c r="C12" s="13">
        <f t="shared" si="0"/>
        <v>1.0700852653733175</v>
      </c>
      <c r="D12" s="34">
        <v>3</v>
      </c>
      <c r="E12" s="38">
        <v>3</v>
      </c>
      <c r="F12" s="14">
        <v>4</v>
      </c>
      <c r="G12" s="15">
        <v>4</v>
      </c>
      <c r="H12" s="1">
        <f t="shared" si="1"/>
        <v>0</v>
      </c>
      <c r="I12" s="1">
        <f t="shared" si="2"/>
        <v>1</v>
      </c>
      <c r="J12" s="1">
        <f t="shared" si="3"/>
        <v>1</v>
      </c>
    </row>
    <row r="13" spans="1:10" ht="12.75">
      <c r="A13" s="31" t="s">
        <v>7</v>
      </c>
      <c r="B13" s="11">
        <v>184037</v>
      </c>
      <c r="C13" s="13">
        <f t="shared" si="0"/>
        <v>0.7663298713291018</v>
      </c>
      <c r="D13" s="34">
        <v>2</v>
      </c>
      <c r="E13" s="38">
        <v>2</v>
      </c>
      <c r="F13" s="14">
        <v>3</v>
      </c>
      <c r="G13" s="15">
        <v>3</v>
      </c>
      <c r="H13" s="1">
        <f t="shared" si="1"/>
        <v>0</v>
      </c>
      <c r="I13" s="1">
        <f t="shared" si="2"/>
        <v>1</v>
      </c>
      <c r="J13" s="1">
        <f t="shared" si="3"/>
        <v>1</v>
      </c>
    </row>
    <row r="14" spans="1:10" ht="12.75">
      <c r="A14" s="31" t="s">
        <v>8</v>
      </c>
      <c r="B14" s="11">
        <v>143881</v>
      </c>
      <c r="C14" s="13">
        <f t="shared" si="0"/>
        <v>0.5991203302417585</v>
      </c>
      <c r="D14" s="34">
        <v>2</v>
      </c>
      <c r="E14" s="38">
        <v>2</v>
      </c>
      <c r="F14" s="14">
        <v>2</v>
      </c>
      <c r="G14" s="15">
        <v>2</v>
      </c>
      <c r="H14" s="1">
        <f t="shared" si="1"/>
        <v>0</v>
      </c>
      <c r="I14" s="1">
        <f t="shared" si="2"/>
        <v>0</v>
      </c>
      <c r="J14" s="1">
        <f t="shared" si="3"/>
        <v>0</v>
      </c>
    </row>
    <row r="15" spans="1:10" ht="12.75">
      <c r="A15" s="31" t="s">
        <v>9</v>
      </c>
      <c r="B15" s="11">
        <v>102144</v>
      </c>
      <c r="C15" s="13">
        <f t="shared" si="0"/>
        <v>0.42532750684394866</v>
      </c>
      <c r="D15" s="34"/>
      <c r="E15" s="38">
        <v>1</v>
      </c>
      <c r="F15" s="14">
        <v>1</v>
      </c>
      <c r="G15" s="15">
        <v>2</v>
      </c>
      <c r="H15" s="1">
        <f t="shared" si="1"/>
        <v>1</v>
      </c>
      <c r="I15" s="1">
        <f t="shared" si="2"/>
        <v>1</v>
      </c>
      <c r="J15" s="1">
        <f t="shared" si="3"/>
        <v>2</v>
      </c>
    </row>
    <row r="16" spans="1:10" ht="12.75">
      <c r="A16" s="31" t="s">
        <v>10</v>
      </c>
      <c r="B16" s="11">
        <v>99473</v>
      </c>
      <c r="C16" s="13">
        <f t="shared" si="0"/>
        <v>0.4142054656983093</v>
      </c>
      <c r="D16" s="34">
        <v>1</v>
      </c>
      <c r="E16" s="38">
        <v>1</v>
      </c>
      <c r="F16" s="14">
        <v>1</v>
      </c>
      <c r="G16" s="15">
        <v>1</v>
      </c>
      <c r="H16" s="1">
        <f t="shared" si="1"/>
        <v>0</v>
      </c>
      <c r="I16" s="1">
        <f t="shared" si="2"/>
        <v>0</v>
      </c>
      <c r="J16" s="1">
        <f t="shared" si="3"/>
        <v>0</v>
      </c>
    </row>
    <row r="17" spans="1:10" ht="12.75">
      <c r="A17" s="31" t="s">
        <v>11</v>
      </c>
      <c r="B17" s="11">
        <v>97673</v>
      </c>
      <c r="C17" s="13">
        <f t="shared" si="0"/>
        <v>0.4067102676218769</v>
      </c>
      <c r="D17" s="34"/>
      <c r="E17" s="38">
        <v>1</v>
      </c>
      <c r="F17" s="14">
        <v>1</v>
      </c>
      <c r="G17" s="15">
        <v>1</v>
      </c>
      <c r="H17" s="1">
        <f t="shared" si="1"/>
        <v>1</v>
      </c>
      <c r="I17" s="1">
        <f t="shared" si="2"/>
        <v>1</v>
      </c>
      <c r="J17" s="1">
        <f t="shared" si="3"/>
        <v>1</v>
      </c>
    </row>
    <row r="18" spans="1:10" ht="12.75">
      <c r="A18" s="31" t="s">
        <v>12</v>
      </c>
      <c r="B18" s="11">
        <v>76999</v>
      </c>
      <c r="C18" s="13">
        <f t="shared" si="0"/>
        <v>0.32062375371511986</v>
      </c>
      <c r="D18" s="34"/>
      <c r="E18" s="38">
        <v>1</v>
      </c>
      <c r="F18" s="14">
        <v>1</v>
      </c>
      <c r="G18" s="15">
        <v>1</v>
      </c>
      <c r="H18" s="1">
        <f t="shared" si="1"/>
        <v>1</v>
      </c>
      <c r="I18" s="1">
        <f t="shared" si="2"/>
        <v>1</v>
      </c>
      <c r="J18" s="1">
        <f t="shared" si="3"/>
        <v>1</v>
      </c>
    </row>
    <row r="19" spans="1:10" ht="12.75">
      <c r="A19" s="31" t="s">
        <v>13</v>
      </c>
      <c r="B19" s="11">
        <v>59949</v>
      </c>
      <c r="C19" s="13">
        <f t="shared" si="0"/>
        <v>0.24962757193557994</v>
      </c>
      <c r="D19" s="34"/>
      <c r="E19" s="38"/>
      <c r="F19" s="14">
        <v>1</v>
      </c>
      <c r="G19" s="15">
        <v>1</v>
      </c>
      <c r="H19" s="1">
        <f t="shared" si="1"/>
        <v>0</v>
      </c>
      <c r="I19" s="1">
        <f t="shared" si="2"/>
        <v>1</v>
      </c>
      <c r="J19" s="1">
        <f t="shared" si="3"/>
        <v>1</v>
      </c>
    </row>
    <row r="20" spans="1:10" ht="12.75">
      <c r="A20" s="31" t="s">
        <v>14</v>
      </c>
      <c r="B20" s="11">
        <v>44010</v>
      </c>
      <c r="C20" s="13">
        <f t="shared" si="0"/>
        <v>0.18325759296877134</v>
      </c>
      <c r="D20" s="34"/>
      <c r="E20" s="38"/>
      <c r="F20" s="14">
        <v>1</v>
      </c>
      <c r="G20" s="15">
        <v>1</v>
      </c>
      <c r="H20" s="1">
        <f t="shared" si="1"/>
        <v>0</v>
      </c>
      <c r="I20" s="1">
        <f t="shared" si="2"/>
        <v>1</v>
      </c>
      <c r="J20" s="1">
        <f t="shared" si="3"/>
        <v>1</v>
      </c>
    </row>
    <row r="21" spans="1:10" ht="12.75">
      <c r="A21" s="31" t="s">
        <v>15</v>
      </c>
      <c r="B21" s="11">
        <v>42415</v>
      </c>
      <c r="C21" s="13">
        <f t="shared" si="0"/>
        <v>0.176616014673266</v>
      </c>
      <c r="D21" s="34">
        <v>1</v>
      </c>
      <c r="E21" s="38"/>
      <c r="F21" s="14">
        <v>1</v>
      </c>
      <c r="G21" s="15">
        <v>1</v>
      </c>
      <c r="H21" s="1">
        <f t="shared" si="1"/>
        <v>1</v>
      </c>
      <c r="I21" s="1">
        <f t="shared" si="2"/>
        <v>0</v>
      </c>
      <c r="J21" s="1">
        <f t="shared" si="3"/>
        <v>0</v>
      </c>
    </row>
    <row r="22" spans="1:10" ht="12.75">
      <c r="A22" s="32" t="s">
        <v>21</v>
      </c>
      <c r="B22" s="16">
        <f>+B23-SUM(B4:B21)</f>
        <v>191957</v>
      </c>
      <c r="C22" s="18">
        <f t="shared" si="0"/>
        <v>0.7993087428654042</v>
      </c>
      <c r="D22" s="35"/>
      <c r="E22" s="39"/>
      <c r="F22" s="19"/>
      <c r="G22" s="20"/>
      <c r="H22" s="1">
        <f t="shared" si="1"/>
        <v>0</v>
      </c>
      <c r="I22" s="1">
        <f t="shared" si="2"/>
        <v>0</v>
      </c>
      <c r="J22" s="1">
        <f t="shared" si="3"/>
        <v>0</v>
      </c>
    </row>
    <row r="23" spans="1:7" ht="12.75">
      <c r="A23" s="25" t="s">
        <v>20</v>
      </c>
      <c r="B23" s="21">
        <v>24015376</v>
      </c>
      <c r="C23" s="22"/>
      <c r="D23" s="36">
        <f>SUM(D4:D22)</f>
        <v>350</v>
      </c>
      <c r="E23" s="40">
        <f>SUM(E4:E22)</f>
        <v>350</v>
      </c>
      <c r="F23" s="23">
        <f>SUM(F4:F22)</f>
        <v>350</v>
      </c>
      <c r="G23" s="24">
        <f>SUM(G4:G22)</f>
        <v>350</v>
      </c>
    </row>
    <row r="25" spans="1:2" ht="12.75">
      <c r="A25" s="27" t="s">
        <v>23</v>
      </c>
      <c r="B25" s="28" t="s">
        <v>35</v>
      </c>
    </row>
    <row r="26" spans="1:2" ht="12.75">
      <c r="A26" s="27" t="s">
        <v>24</v>
      </c>
      <c r="B26" s="28" t="s">
        <v>36</v>
      </c>
    </row>
  </sheetData>
  <sheetProtection/>
  <mergeCells count="2">
    <mergeCell ref="E2:G2"/>
    <mergeCell ref="B2:D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11.421875" defaultRowHeight="12.75"/>
  <cols>
    <col min="1" max="1" width="15.8515625" style="0" bestFit="1" customWidth="1"/>
    <col min="2" max="7" width="11.7109375" style="0" customWidth="1"/>
  </cols>
  <sheetData>
    <row r="1" ht="12.75">
      <c r="A1" s="3" t="s">
        <v>28</v>
      </c>
    </row>
    <row r="2" spans="1:7" ht="12.75">
      <c r="A2" s="3"/>
      <c r="B2" s="47" t="s">
        <v>38</v>
      </c>
      <c r="C2" s="48"/>
      <c r="D2" s="49"/>
      <c r="E2" s="47" t="s">
        <v>37</v>
      </c>
      <c r="F2" s="48"/>
      <c r="G2" s="49"/>
    </row>
    <row r="3" spans="1:7" ht="12.75">
      <c r="A3" s="4" t="s">
        <v>16</v>
      </c>
      <c r="B3" s="5" t="s">
        <v>39</v>
      </c>
      <c r="C3" s="5" t="s">
        <v>31</v>
      </c>
      <c r="D3" s="5" t="s">
        <v>32</v>
      </c>
      <c r="E3" s="5" t="s">
        <v>39</v>
      </c>
      <c r="F3" s="5" t="s">
        <v>31</v>
      </c>
      <c r="G3" s="5" t="s">
        <v>32</v>
      </c>
    </row>
    <row r="4" spans="1:7" ht="12.75">
      <c r="A4" s="6" t="s">
        <v>0</v>
      </c>
      <c r="B4" s="37">
        <v>186</v>
      </c>
      <c r="C4" s="9">
        <v>176</v>
      </c>
      <c r="D4" s="10">
        <v>171</v>
      </c>
      <c r="E4" s="37">
        <v>213</v>
      </c>
      <c r="F4" s="9">
        <v>201</v>
      </c>
      <c r="G4" s="10">
        <v>187</v>
      </c>
    </row>
    <row r="5" spans="1:7" ht="12.75">
      <c r="A5" s="11" t="s">
        <v>1</v>
      </c>
      <c r="B5" s="38">
        <v>110</v>
      </c>
      <c r="C5" s="14">
        <v>108</v>
      </c>
      <c r="D5" s="15">
        <v>108</v>
      </c>
      <c r="E5" s="38">
        <v>125</v>
      </c>
      <c r="F5" s="14">
        <v>122</v>
      </c>
      <c r="G5" s="15">
        <v>123</v>
      </c>
    </row>
    <row r="6" spans="1:7" ht="12.75">
      <c r="A6" s="11" t="s">
        <v>18</v>
      </c>
      <c r="B6" s="38">
        <v>11</v>
      </c>
      <c r="C6" s="14">
        <v>16</v>
      </c>
      <c r="D6" s="15">
        <v>18</v>
      </c>
      <c r="E6" s="38">
        <v>13</v>
      </c>
      <c r="F6" s="14">
        <v>17</v>
      </c>
      <c r="G6" s="15">
        <v>25</v>
      </c>
    </row>
    <row r="7" spans="1:7" ht="12.75">
      <c r="A7" s="11" t="s">
        <v>2</v>
      </c>
      <c r="B7" s="38">
        <v>5</v>
      </c>
      <c r="C7" s="14">
        <v>9</v>
      </c>
      <c r="D7" s="15">
        <v>11</v>
      </c>
      <c r="E7" s="38">
        <v>5</v>
      </c>
      <c r="F7" s="14">
        <v>12</v>
      </c>
      <c r="G7" s="15">
        <v>16</v>
      </c>
    </row>
    <row r="8" spans="1:7" ht="12.75">
      <c r="A8" s="11" t="s">
        <v>3</v>
      </c>
      <c r="B8" s="38">
        <v>16</v>
      </c>
      <c r="C8" s="14">
        <v>16</v>
      </c>
      <c r="D8" s="15">
        <v>16</v>
      </c>
      <c r="E8" s="38">
        <v>20</v>
      </c>
      <c r="F8" s="14">
        <v>17</v>
      </c>
      <c r="G8" s="15">
        <v>17</v>
      </c>
    </row>
    <row r="9" spans="1:7" ht="12.75">
      <c r="A9" s="11" t="s">
        <v>17</v>
      </c>
      <c r="B9" s="38">
        <v>1</v>
      </c>
      <c r="C9" s="14">
        <v>2</v>
      </c>
      <c r="D9" s="15">
        <v>2</v>
      </c>
      <c r="E9" s="38">
        <v>1</v>
      </c>
      <c r="F9" s="14">
        <v>3</v>
      </c>
      <c r="G9" s="15">
        <v>3</v>
      </c>
    </row>
    <row r="10" spans="1:7" ht="12.75">
      <c r="A10" s="11" t="s">
        <v>4</v>
      </c>
      <c r="B10" s="38">
        <v>7</v>
      </c>
      <c r="C10" s="14">
        <v>6</v>
      </c>
      <c r="D10" s="15">
        <v>6</v>
      </c>
      <c r="E10" s="38">
        <v>7</v>
      </c>
      <c r="F10" s="14">
        <v>6</v>
      </c>
      <c r="G10" s="15">
        <v>6</v>
      </c>
    </row>
    <row r="11" spans="1:7" ht="12.75">
      <c r="A11" s="11" t="s">
        <v>5</v>
      </c>
      <c r="B11" s="38">
        <v>5</v>
      </c>
      <c r="C11" s="14">
        <v>6</v>
      </c>
      <c r="D11" s="15">
        <v>6</v>
      </c>
      <c r="E11" s="38">
        <v>6</v>
      </c>
      <c r="F11" s="14">
        <v>6</v>
      </c>
      <c r="G11" s="15">
        <v>6</v>
      </c>
    </row>
    <row r="12" spans="1:7" ht="12.75">
      <c r="A12" s="11" t="s">
        <v>6</v>
      </c>
      <c r="B12" s="38">
        <v>3</v>
      </c>
      <c r="C12" s="14">
        <v>3</v>
      </c>
      <c r="D12" s="15">
        <v>3</v>
      </c>
      <c r="E12" s="38">
        <v>3</v>
      </c>
      <c r="F12" s="14">
        <v>6</v>
      </c>
      <c r="G12" s="15">
        <v>5</v>
      </c>
    </row>
    <row r="13" spans="1:7" ht="12.75">
      <c r="A13" s="11" t="s">
        <v>7</v>
      </c>
      <c r="B13" s="38">
        <v>2</v>
      </c>
      <c r="C13" s="14">
        <v>2</v>
      </c>
      <c r="D13" s="15">
        <v>3</v>
      </c>
      <c r="E13" s="38">
        <v>2</v>
      </c>
      <c r="F13" s="14">
        <v>2</v>
      </c>
      <c r="G13" s="15">
        <v>4</v>
      </c>
    </row>
    <row r="14" spans="1:7" ht="12.75">
      <c r="A14" s="11" t="s">
        <v>8</v>
      </c>
      <c r="B14" s="38">
        <v>2</v>
      </c>
      <c r="C14" s="14">
        <v>3</v>
      </c>
      <c r="D14" s="15">
        <v>3</v>
      </c>
      <c r="E14" s="38">
        <v>3</v>
      </c>
      <c r="F14" s="14">
        <v>3</v>
      </c>
      <c r="G14" s="15">
        <v>3</v>
      </c>
    </row>
    <row r="15" spans="1:7" ht="12.75">
      <c r="A15" s="11" t="s">
        <v>9</v>
      </c>
      <c r="B15" s="38"/>
      <c r="C15" s="14"/>
      <c r="D15" s="15"/>
      <c r="E15" s="38"/>
      <c r="F15" s="14"/>
      <c r="G15" s="15"/>
    </row>
    <row r="16" spans="1:7" ht="12.75">
      <c r="A16" s="11" t="s">
        <v>10</v>
      </c>
      <c r="B16" s="38">
        <v>1</v>
      </c>
      <c r="C16" s="14">
        <v>1</v>
      </c>
      <c r="D16" s="15">
        <v>1</v>
      </c>
      <c r="E16" s="38">
        <v>1</v>
      </c>
      <c r="F16" s="14">
        <v>1</v>
      </c>
      <c r="G16" s="15">
        <v>1</v>
      </c>
    </row>
    <row r="17" spans="1:7" ht="12.75">
      <c r="A17" s="11" t="s">
        <v>11</v>
      </c>
      <c r="B17" s="38"/>
      <c r="C17" s="14"/>
      <c r="D17" s="15"/>
      <c r="E17" s="38"/>
      <c r="F17" s="14">
        <v>1</v>
      </c>
      <c r="G17" s="15">
        <v>1</v>
      </c>
    </row>
    <row r="18" spans="1:7" ht="12.75">
      <c r="A18" s="11" t="s">
        <v>12</v>
      </c>
      <c r="B18" s="38"/>
      <c r="C18" s="14"/>
      <c r="D18" s="15"/>
      <c r="E18" s="38"/>
      <c r="F18" s="14"/>
      <c r="G18" s="15"/>
    </row>
    <row r="19" spans="1:7" ht="12.75">
      <c r="A19" s="11" t="s">
        <v>13</v>
      </c>
      <c r="B19" s="38"/>
      <c r="C19" s="14"/>
      <c r="D19" s="15"/>
      <c r="E19" s="38"/>
      <c r="F19" s="14">
        <v>1</v>
      </c>
      <c r="G19" s="15">
        <v>1</v>
      </c>
    </row>
    <row r="20" spans="1:7" ht="12.75">
      <c r="A20" s="11" t="s">
        <v>14</v>
      </c>
      <c r="B20" s="38"/>
      <c r="C20" s="14">
        <v>1</v>
      </c>
      <c r="D20" s="15">
        <v>1</v>
      </c>
      <c r="E20" s="38"/>
      <c r="F20" s="14">
        <v>1</v>
      </c>
      <c r="G20" s="15">
        <v>1</v>
      </c>
    </row>
    <row r="21" spans="1:7" ht="12.75">
      <c r="A21" s="11" t="s">
        <v>15</v>
      </c>
      <c r="B21" s="38">
        <v>1</v>
      </c>
      <c r="C21" s="14">
        <v>1</v>
      </c>
      <c r="D21" s="15">
        <v>1</v>
      </c>
      <c r="E21" s="38">
        <v>1</v>
      </c>
      <c r="F21" s="14">
        <v>1</v>
      </c>
      <c r="G21" s="15">
        <v>1</v>
      </c>
    </row>
    <row r="22" spans="1:7" ht="12.75">
      <c r="A22" s="16" t="s">
        <v>21</v>
      </c>
      <c r="B22" s="39"/>
      <c r="C22" s="19"/>
      <c r="D22" s="20"/>
      <c r="E22" s="39"/>
      <c r="F22" s="19"/>
      <c r="G22" s="20"/>
    </row>
    <row r="23" spans="1:7" ht="12.75">
      <c r="A23" s="21" t="s">
        <v>20</v>
      </c>
      <c r="B23" s="40">
        <f aca="true" t="shared" si="0" ref="B23:G23">SUM(B4:B22)</f>
        <v>350</v>
      </c>
      <c r="C23" s="23">
        <f t="shared" si="0"/>
        <v>350</v>
      </c>
      <c r="D23" s="24">
        <f t="shared" si="0"/>
        <v>350</v>
      </c>
      <c r="E23" s="40">
        <f t="shared" si="0"/>
        <v>400</v>
      </c>
      <c r="F23" s="23">
        <f t="shared" si="0"/>
        <v>400</v>
      </c>
      <c r="G23" s="24">
        <f t="shared" si="0"/>
        <v>400</v>
      </c>
    </row>
  </sheetData>
  <sheetProtection/>
  <mergeCells count="2">
    <mergeCell ref="B2:D2"/>
    <mergeCell ref="E2:G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11.421875" defaultRowHeight="12.75"/>
  <cols>
    <col min="1" max="1" width="15.8515625" style="0" bestFit="1" customWidth="1"/>
    <col min="3" max="3" width="7.57421875" style="0" customWidth="1"/>
    <col min="4" max="4" width="11.7109375" style="0" customWidth="1"/>
    <col min="5" max="5" width="8.7109375" style="0" customWidth="1"/>
    <col min="6" max="6" width="11.7109375" style="0" customWidth="1"/>
    <col min="7" max="7" width="8.7109375" style="0" customWidth="1"/>
    <col min="8" max="9" width="8.7109375" style="0" hidden="1" customWidth="1"/>
  </cols>
  <sheetData>
    <row r="1" ht="12.75">
      <c r="A1" s="3" t="s">
        <v>28</v>
      </c>
    </row>
    <row r="2" spans="1:7" ht="12.75">
      <c r="A2" s="3"/>
      <c r="B2" s="47"/>
      <c r="C2" s="48"/>
      <c r="D2" s="47" t="s">
        <v>40</v>
      </c>
      <c r="E2" s="49"/>
      <c r="F2" s="47" t="s">
        <v>41</v>
      </c>
      <c r="G2" s="49"/>
    </row>
    <row r="3" spans="1:9" ht="12.75">
      <c r="A3" s="4" t="s">
        <v>16</v>
      </c>
      <c r="B3" s="5" t="s">
        <v>19</v>
      </c>
      <c r="C3" s="5" t="s">
        <v>22</v>
      </c>
      <c r="D3" s="5" t="s">
        <v>29</v>
      </c>
      <c r="E3" s="5" t="s">
        <v>22</v>
      </c>
      <c r="F3" s="5" t="s">
        <v>29</v>
      </c>
      <c r="G3" s="5" t="s">
        <v>22</v>
      </c>
      <c r="H3" s="2" t="s">
        <v>43</v>
      </c>
      <c r="I3" s="2" t="s">
        <v>44</v>
      </c>
    </row>
    <row r="4" spans="1:9" ht="12.75">
      <c r="A4" s="6" t="s">
        <v>0</v>
      </c>
      <c r="B4" s="7">
        <v>10866566</v>
      </c>
      <c r="C4" s="8">
        <f aca="true" t="shared" si="0" ref="C4:C22">+B4*100/$B$23</f>
        <v>45.248369211458524</v>
      </c>
      <c r="D4" s="37">
        <v>186</v>
      </c>
      <c r="E4" s="41">
        <f>+D4*100/D$23</f>
        <v>53.142857142857146</v>
      </c>
      <c r="F4" s="37">
        <v>201</v>
      </c>
      <c r="G4" s="41">
        <f>+F4*100/F$23</f>
        <v>50.25</v>
      </c>
      <c r="H4" s="44">
        <f>+ABS(E4-$C4)</f>
        <v>7.894487931398622</v>
      </c>
      <c r="I4" s="44">
        <f>+ABS(G4-$C4)</f>
        <v>5.001630788541476</v>
      </c>
    </row>
    <row r="5" spans="1:9" ht="12.75">
      <c r="A5" s="11" t="s">
        <v>1</v>
      </c>
      <c r="B5" s="12">
        <v>7003511</v>
      </c>
      <c r="C5" s="13">
        <f t="shared" si="0"/>
        <v>29.162612319707176</v>
      </c>
      <c r="D5" s="38">
        <v>110</v>
      </c>
      <c r="E5" s="42">
        <f aca="true" t="shared" si="1" ref="E5:G21">+D5*100/D$23</f>
        <v>31.428571428571427</v>
      </c>
      <c r="F5" s="38">
        <v>122</v>
      </c>
      <c r="G5" s="42">
        <f t="shared" si="1"/>
        <v>30.5</v>
      </c>
      <c r="H5" s="44">
        <f aca="true" t="shared" si="2" ref="H5:H21">+ABS(E5-$C5)</f>
        <v>2.2659591088642514</v>
      </c>
      <c r="I5" s="44">
        <f aca="true" t="shared" si="3" ref="I5:I21">+ABS(G5-$C5)</f>
        <v>1.3373876802928244</v>
      </c>
    </row>
    <row r="6" spans="1:9" ht="12.75">
      <c r="A6" s="11" t="s">
        <v>18</v>
      </c>
      <c r="B6" s="12">
        <v>1685991</v>
      </c>
      <c r="C6" s="13">
        <f t="shared" si="0"/>
        <v>7.020464722267934</v>
      </c>
      <c r="D6" s="38">
        <v>11</v>
      </c>
      <c r="E6" s="42">
        <f t="shared" si="1"/>
        <v>3.142857142857143</v>
      </c>
      <c r="F6" s="38">
        <v>17</v>
      </c>
      <c r="G6" s="42">
        <f t="shared" si="1"/>
        <v>4.25</v>
      </c>
      <c r="H6" s="44">
        <f t="shared" si="2"/>
        <v>3.877607579410791</v>
      </c>
      <c r="I6" s="44">
        <f t="shared" si="3"/>
        <v>2.770464722267934</v>
      </c>
    </row>
    <row r="7" spans="1:9" ht="12.75">
      <c r="A7" s="11" t="s">
        <v>2</v>
      </c>
      <c r="B7" s="12">
        <v>1143225</v>
      </c>
      <c r="C7" s="13">
        <f t="shared" si="0"/>
        <v>4.760387678294106</v>
      </c>
      <c r="D7" s="38">
        <v>5</v>
      </c>
      <c r="E7" s="42">
        <f t="shared" si="1"/>
        <v>1.4285714285714286</v>
      </c>
      <c r="F7" s="38">
        <v>12</v>
      </c>
      <c r="G7" s="42">
        <f t="shared" si="1"/>
        <v>3</v>
      </c>
      <c r="H7" s="44">
        <f t="shared" si="2"/>
        <v>3.331816249722677</v>
      </c>
      <c r="I7" s="44">
        <f t="shared" si="3"/>
        <v>1.760387678294106</v>
      </c>
    </row>
    <row r="8" spans="1:9" ht="12.75">
      <c r="A8" s="11" t="s">
        <v>3</v>
      </c>
      <c r="B8" s="12">
        <v>1015691</v>
      </c>
      <c r="C8" s="13">
        <f t="shared" si="0"/>
        <v>4.229336238583148</v>
      </c>
      <c r="D8" s="38">
        <v>16</v>
      </c>
      <c r="E8" s="42">
        <f t="shared" si="1"/>
        <v>4.571428571428571</v>
      </c>
      <c r="F8" s="38">
        <v>17</v>
      </c>
      <c r="G8" s="42">
        <f t="shared" si="1"/>
        <v>4.25</v>
      </c>
      <c r="H8" s="44">
        <f t="shared" si="2"/>
        <v>0.3420923328454233</v>
      </c>
      <c r="I8" s="44">
        <f t="shared" si="3"/>
        <v>0.02066376141685211</v>
      </c>
    </row>
    <row r="9" spans="1:9" ht="12.75">
      <c r="A9" s="11" t="s">
        <v>17</v>
      </c>
      <c r="B9" s="12">
        <v>342054</v>
      </c>
      <c r="C9" s="13">
        <f t="shared" si="0"/>
        <v>1.4243124904644424</v>
      </c>
      <c r="D9" s="38">
        <v>1</v>
      </c>
      <c r="E9" s="42">
        <f t="shared" si="1"/>
        <v>0.2857142857142857</v>
      </c>
      <c r="F9" s="38">
        <v>3</v>
      </c>
      <c r="G9" s="42">
        <f t="shared" si="1"/>
        <v>0.75</v>
      </c>
      <c r="H9" s="44">
        <f t="shared" si="2"/>
        <v>1.1385982047501568</v>
      </c>
      <c r="I9" s="44">
        <f t="shared" si="3"/>
        <v>0.6743124904644424</v>
      </c>
    </row>
    <row r="10" spans="1:9" ht="12.75">
      <c r="A10" s="11" t="s">
        <v>4</v>
      </c>
      <c r="B10" s="12">
        <v>334498</v>
      </c>
      <c r="C10" s="13">
        <f t="shared" si="0"/>
        <v>1.3928493145391518</v>
      </c>
      <c r="D10" s="38">
        <v>7</v>
      </c>
      <c r="E10" s="42">
        <f t="shared" si="1"/>
        <v>2</v>
      </c>
      <c r="F10" s="38">
        <v>6</v>
      </c>
      <c r="G10" s="42">
        <f t="shared" si="1"/>
        <v>1.5</v>
      </c>
      <c r="H10" s="44">
        <f t="shared" si="2"/>
        <v>0.6071506854608482</v>
      </c>
      <c r="I10" s="44">
        <f t="shared" si="3"/>
        <v>0.10715068546084816</v>
      </c>
    </row>
    <row r="11" spans="1:9" ht="12.75">
      <c r="A11" s="11" t="s">
        <v>5</v>
      </c>
      <c r="B11" s="12">
        <v>324317</v>
      </c>
      <c r="C11" s="13">
        <f t="shared" si="0"/>
        <v>1.3504556414190643</v>
      </c>
      <c r="D11" s="38">
        <v>5</v>
      </c>
      <c r="E11" s="42">
        <f t="shared" si="1"/>
        <v>1.4285714285714286</v>
      </c>
      <c r="F11" s="38">
        <v>6</v>
      </c>
      <c r="G11" s="42">
        <f t="shared" si="1"/>
        <v>1.5</v>
      </c>
      <c r="H11" s="44">
        <f t="shared" si="2"/>
        <v>0.07811578715236434</v>
      </c>
      <c r="I11" s="44">
        <f t="shared" si="3"/>
        <v>0.14954435858093573</v>
      </c>
    </row>
    <row r="12" spans="1:9" ht="12.75">
      <c r="A12" s="11" t="s">
        <v>6</v>
      </c>
      <c r="B12" s="12">
        <v>256985</v>
      </c>
      <c r="C12" s="13">
        <f t="shared" si="0"/>
        <v>1.0700852653733175</v>
      </c>
      <c r="D12" s="38">
        <v>3</v>
      </c>
      <c r="E12" s="42">
        <f t="shared" si="1"/>
        <v>0.8571428571428571</v>
      </c>
      <c r="F12" s="38">
        <v>6</v>
      </c>
      <c r="G12" s="42">
        <f t="shared" si="1"/>
        <v>1.5</v>
      </c>
      <c r="H12" s="44">
        <f t="shared" si="2"/>
        <v>0.2129424082304604</v>
      </c>
      <c r="I12" s="44">
        <f t="shared" si="3"/>
        <v>0.4299147346266825</v>
      </c>
    </row>
    <row r="13" spans="1:9" ht="12.75">
      <c r="A13" s="11" t="s">
        <v>7</v>
      </c>
      <c r="B13" s="12">
        <v>184037</v>
      </c>
      <c r="C13" s="13">
        <f t="shared" si="0"/>
        <v>0.7663298713291018</v>
      </c>
      <c r="D13" s="38">
        <v>2</v>
      </c>
      <c r="E13" s="42">
        <f t="shared" si="1"/>
        <v>0.5714285714285714</v>
      </c>
      <c r="F13" s="38">
        <v>2</v>
      </c>
      <c r="G13" s="42">
        <f t="shared" si="1"/>
        <v>0.5</v>
      </c>
      <c r="H13" s="44">
        <f t="shared" si="2"/>
        <v>0.1949012999005304</v>
      </c>
      <c r="I13" s="44">
        <f t="shared" si="3"/>
        <v>0.2663298713291018</v>
      </c>
    </row>
    <row r="14" spans="1:9" ht="12.75">
      <c r="A14" s="11" t="s">
        <v>8</v>
      </c>
      <c r="B14" s="12">
        <v>143881</v>
      </c>
      <c r="C14" s="13">
        <f t="shared" si="0"/>
        <v>0.5991203302417585</v>
      </c>
      <c r="D14" s="38">
        <v>2</v>
      </c>
      <c r="E14" s="42">
        <f t="shared" si="1"/>
        <v>0.5714285714285714</v>
      </c>
      <c r="F14" s="38">
        <v>3</v>
      </c>
      <c r="G14" s="42">
        <f t="shared" si="1"/>
        <v>0.75</v>
      </c>
      <c r="H14" s="44">
        <f t="shared" si="2"/>
        <v>0.027691758813187084</v>
      </c>
      <c r="I14" s="44">
        <f t="shared" si="3"/>
        <v>0.15087966975824152</v>
      </c>
    </row>
    <row r="15" spans="1:9" ht="12.75">
      <c r="A15" s="11" t="s">
        <v>9</v>
      </c>
      <c r="B15" s="12">
        <v>102144</v>
      </c>
      <c r="C15" s="13">
        <f t="shared" si="0"/>
        <v>0.42532750684394866</v>
      </c>
      <c r="D15" s="38"/>
      <c r="E15" s="42">
        <f t="shared" si="1"/>
        <v>0</v>
      </c>
      <c r="F15" s="38"/>
      <c r="G15" s="42">
        <f t="shared" si="1"/>
        <v>0</v>
      </c>
      <c r="H15" s="44">
        <f t="shared" si="2"/>
        <v>0.42532750684394866</v>
      </c>
      <c r="I15" s="44">
        <f t="shared" si="3"/>
        <v>0.42532750684394866</v>
      </c>
    </row>
    <row r="16" spans="1:9" ht="12.75">
      <c r="A16" s="11" t="s">
        <v>10</v>
      </c>
      <c r="B16" s="12">
        <v>99473</v>
      </c>
      <c r="C16" s="13">
        <f t="shared" si="0"/>
        <v>0.4142054656983093</v>
      </c>
      <c r="D16" s="38">
        <v>1</v>
      </c>
      <c r="E16" s="42">
        <f t="shared" si="1"/>
        <v>0.2857142857142857</v>
      </c>
      <c r="F16" s="38">
        <v>1</v>
      </c>
      <c r="G16" s="42">
        <f t="shared" si="1"/>
        <v>0.25</v>
      </c>
      <c r="H16" s="44">
        <f t="shared" si="2"/>
        <v>0.1284911799840236</v>
      </c>
      <c r="I16" s="44">
        <f t="shared" si="3"/>
        <v>0.1642054656983093</v>
      </c>
    </row>
    <row r="17" spans="1:9" ht="12.75">
      <c r="A17" s="11" t="s">
        <v>11</v>
      </c>
      <c r="B17" s="12">
        <v>97673</v>
      </c>
      <c r="C17" s="13">
        <f t="shared" si="0"/>
        <v>0.4067102676218769</v>
      </c>
      <c r="D17" s="38"/>
      <c r="E17" s="42">
        <f t="shared" si="1"/>
        <v>0</v>
      </c>
      <c r="F17" s="38">
        <v>1</v>
      </c>
      <c r="G17" s="42">
        <f t="shared" si="1"/>
        <v>0.25</v>
      </c>
      <c r="H17" s="44">
        <f t="shared" si="2"/>
        <v>0.4067102676218769</v>
      </c>
      <c r="I17" s="44">
        <f t="shared" si="3"/>
        <v>0.1567102676218769</v>
      </c>
    </row>
    <row r="18" spans="1:9" ht="12.75">
      <c r="A18" s="11" t="s">
        <v>12</v>
      </c>
      <c r="B18" s="12">
        <v>76999</v>
      </c>
      <c r="C18" s="13">
        <f t="shared" si="0"/>
        <v>0.32062375371511986</v>
      </c>
      <c r="D18" s="38"/>
      <c r="E18" s="42">
        <f t="shared" si="1"/>
        <v>0</v>
      </c>
      <c r="F18" s="38"/>
      <c r="G18" s="42">
        <f t="shared" si="1"/>
        <v>0</v>
      </c>
      <c r="H18" s="44">
        <f t="shared" si="2"/>
        <v>0.32062375371511986</v>
      </c>
      <c r="I18" s="44">
        <f t="shared" si="3"/>
        <v>0.32062375371511986</v>
      </c>
    </row>
    <row r="19" spans="1:9" ht="12.75">
      <c r="A19" s="11" t="s">
        <v>13</v>
      </c>
      <c r="B19" s="12">
        <v>59949</v>
      </c>
      <c r="C19" s="13">
        <f t="shared" si="0"/>
        <v>0.24962757193557994</v>
      </c>
      <c r="D19" s="38"/>
      <c r="E19" s="42">
        <f t="shared" si="1"/>
        <v>0</v>
      </c>
      <c r="F19" s="38">
        <v>1</v>
      </c>
      <c r="G19" s="42">
        <f t="shared" si="1"/>
        <v>0.25</v>
      </c>
      <c r="H19" s="44">
        <f t="shared" si="2"/>
        <v>0.24962757193557994</v>
      </c>
      <c r="I19" s="44">
        <f t="shared" si="3"/>
        <v>0.0003724280644200606</v>
      </c>
    </row>
    <row r="20" spans="1:9" ht="12.75">
      <c r="A20" s="11" t="s">
        <v>14</v>
      </c>
      <c r="B20" s="12">
        <v>44010</v>
      </c>
      <c r="C20" s="13">
        <f t="shared" si="0"/>
        <v>0.18325759296877134</v>
      </c>
      <c r="D20" s="38"/>
      <c r="E20" s="42">
        <f t="shared" si="1"/>
        <v>0</v>
      </c>
      <c r="F20" s="38">
        <v>1</v>
      </c>
      <c r="G20" s="42">
        <f t="shared" si="1"/>
        <v>0.25</v>
      </c>
      <c r="H20" s="44">
        <f t="shared" si="2"/>
        <v>0.18325759296877134</v>
      </c>
      <c r="I20" s="44">
        <f t="shared" si="3"/>
        <v>0.06674240703122866</v>
      </c>
    </row>
    <row r="21" spans="1:9" ht="12.75">
      <c r="A21" s="11" t="s">
        <v>15</v>
      </c>
      <c r="B21" s="12">
        <v>42415</v>
      </c>
      <c r="C21" s="13">
        <f t="shared" si="0"/>
        <v>0.176616014673266</v>
      </c>
      <c r="D21" s="38">
        <v>1</v>
      </c>
      <c r="E21" s="42">
        <f t="shared" si="1"/>
        <v>0.2857142857142857</v>
      </c>
      <c r="F21" s="38">
        <v>1</v>
      </c>
      <c r="G21" s="42">
        <f t="shared" si="1"/>
        <v>0.25</v>
      </c>
      <c r="H21" s="44">
        <f t="shared" si="2"/>
        <v>0.10909827104101971</v>
      </c>
      <c r="I21" s="44">
        <f t="shared" si="3"/>
        <v>0.07338398532673401</v>
      </c>
    </row>
    <row r="22" spans="1:9" ht="12.75">
      <c r="A22" s="16" t="s">
        <v>21</v>
      </c>
      <c r="B22" s="17">
        <f>+B23-SUM(B4:B21)</f>
        <v>191957</v>
      </c>
      <c r="C22" s="18">
        <f t="shared" si="0"/>
        <v>0.7993087428654042</v>
      </c>
      <c r="D22" s="39"/>
      <c r="E22" s="43"/>
      <c r="F22" s="39"/>
      <c r="G22" s="20"/>
      <c r="H22" s="1"/>
      <c r="I22" s="1"/>
    </row>
    <row r="23" spans="1:7" ht="12.75">
      <c r="A23" s="21" t="s">
        <v>20</v>
      </c>
      <c r="B23" s="22">
        <v>24015376</v>
      </c>
      <c r="C23" s="22"/>
      <c r="D23" s="40">
        <f>SUM(D4:D22)</f>
        <v>350</v>
      </c>
      <c r="E23" s="24"/>
      <c r="F23" s="40">
        <f>SUM(F4:F22)</f>
        <v>400</v>
      </c>
      <c r="G23" s="24"/>
    </row>
    <row r="24" spans="1:7" ht="12.75">
      <c r="A24" s="50" t="s">
        <v>45</v>
      </c>
      <c r="B24" s="51"/>
      <c r="C24" s="26"/>
      <c r="D24" s="40"/>
      <c r="E24" s="45">
        <f>+SUM(H4:H21)</f>
        <v>21.794499490659646</v>
      </c>
      <c r="F24" s="40">
        <f>+SUM(J4:J22)</f>
        <v>0</v>
      </c>
      <c r="G24" s="45">
        <f>+SUM(I4:I21)</f>
        <v>13.876032255335083</v>
      </c>
    </row>
    <row r="26" spans="1:2" ht="12.75">
      <c r="A26" s="27" t="s">
        <v>23</v>
      </c>
      <c r="B26" s="28" t="s">
        <v>42</v>
      </c>
    </row>
    <row r="27" spans="1:2" ht="12.75">
      <c r="A27" s="27" t="s">
        <v>24</v>
      </c>
      <c r="B27" t="s">
        <v>46</v>
      </c>
    </row>
  </sheetData>
  <sheetProtection/>
  <mergeCells count="4">
    <mergeCell ref="B2:C2"/>
    <mergeCell ref="D2:E2"/>
    <mergeCell ref="F2:G2"/>
    <mergeCell ref="A24:B2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Francisco Ruiz</cp:lastModifiedBy>
  <dcterms:created xsi:type="dcterms:W3CDTF">2012-08-30T08:32:48Z</dcterms:created>
  <dcterms:modified xsi:type="dcterms:W3CDTF">2012-09-05T08:14:33Z</dcterms:modified>
  <cp:category/>
  <cp:version/>
  <cp:contentType/>
  <cp:contentStatus/>
</cp:coreProperties>
</file>