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720" activeTab="0"/>
  </bookViews>
  <sheets>
    <sheet name="lugn-aut" sheetId="1" r:id="rId1"/>
    <sheet name="lugn-aut-%" sheetId="2" r:id="rId2"/>
    <sheet name="metadatos" sheetId="3" r:id="rId3"/>
  </sheets>
  <definedNames>
    <definedName name="_xlnm.Print_Area" localSheetId="0">'lugn-aut'!$A$1:$B$22</definedName>
    <definedName name="_xlnm.Print_Area" localSheetId="1">'lugn-aut-%'!$A$1:$B$22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<sst xmlns="http://schemas.openxmlformats.org/spreadsheetml/2006/main" count="122" uniqueCount="75">
  <si>
    <t>Cantabria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</si>
  <si>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</si>
  <si>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</si>
  <si>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</si>
  <si>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</si>
  <si>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</si>
  <si>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</si>
  <si>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</si>
  <si>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</si>
  <si>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</si>
  <si>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</si>
  <si>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</si>
  <si>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</si>
  <si>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</si>
  <si>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</si>
  <si>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</si>
  <si>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</si>
  <si>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</si>
  <si>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</si>
  <si>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</si>
  <si>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</si>
  <si>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</si>
  <si>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</si>
  <si>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</si>
  <si>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</si>
  <si>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</si>
  <si>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</si>
  <si>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</si>
  <si>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</si>
  <si>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</si>
  <si>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</si>
  <si>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</si>
  <si>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</si>
  <si>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</si>
  <si>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</si>
  <si>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ESPAÑA:</t>
  </si>
  <si>
    <t>código de autonomía</t>
  </si>
  <si>
    <t>España - Datos y Mapas</t>
  </si>
  <si>
    <t>http://alarcos.esi.uclm.es/per/fruiz/pobesp/</t>
  </si>
  <si>
    <t>Temas:</t>
  </si>
  <si>
    <t>Territorios:</t>
  </si>
  <si>
    <t>Autonomías</t>
  </si>
  <si>
    <t>nombre de autonomía</t>
  </si>
  <si>
    <t>Lista de Columnas:</t>
  </si>
  <si>
    <t>Ceuta (Ciudad de)</t>
  </si>
  <si>
    <t>Melilla (Ciudad de)</t>
  </si>
  <si>
    <t>ca</t>
  </si>
  <si>
    <t>autonomia</t>
  </si>
  <si>
    <t>Fuente:</t>
  </si>
  <si>
    <t>2010p</t>
  </si>
  <si>
    <t>2009p</t>
  </si>
  <si>
    <t>2008p</t>
  </si>
  <si>
    <t>2007p</t>
  </si>
  <si>
    <t>2006p</t>
  </si>
  <si>
    <t>AAAAp</t>
  </si>
  <si>
    <t>porcentaje de incremento último año</t>
  </si>
  <si>
    <t>TOTAL POBLACIÓN</t>
  </si>
  <si>
    <t>inc 1año</t>
  </si>
  <si>
    <t>% 1año</t>
  </si>
  <si>
    <t>Tablas:</t>
  </si>
  <si>
    <t>Explotación estadística del padrón (INE)</t>
  </si>
  <si>
    <t>http://www.ine.es/jaxi/menu.do?type=pcaxis&amp;path=%2Ft20%2Fe245&amp;file=inebase&amp;L=</t>
  </si>
  <si>
    <t>Lugar de Nacimiento</t>
  </si>
  <si>
    <t>lugn-aut</t>
  </si>
  <si>
    <t>lugn-aut-%</t>
  </si>
  <si>
    <t>Número de nacidos en el extranjero por Autonomía</t>
  </si>
  <si>
    <t>Porcentaje de nacidos en el extranjero por Autonomía</t>
  </si>
  <si>
    <t>número/porcentaje de nacidos en el extranjero en el padrón del año AAAA</t>
  </si>
  <si>
    <t>2011p</t>
  </si>
  <si>
    <t>inc 11-06</t>
  </si>
  <si>
    <t>% 11-06</t>
  </si>
  <si>
    <t>Comunidad Valenciana</t>
  </si>
  <si>
    <t>incremento ultimo año (2010-2011)</t>
  </si>
  <si>
    <t>incremento entre 2011 y 2006</t>
  </si>
  <si>
    <t>porcentaje de incremento entre 2011 y 2006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</si>
</sst>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0" xfId="21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7.8515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12" width="10.00390625" style="1" bestFit="1" customWidth="1"/>
    <col min="13" max="16384" width="11.421875" style="5" customWidth="1"/>
  </cols>
  <sheetData>
    <row r="1" spans="1:12" ht="12.75">
      <c r="A1" s="6" t="s">
        <v>46</v>
      </c>
      <c r="B1" s="5" t="s">
        <v>47</v>
      </c>
      <c r="C1" s="5" t="s">
        <v>57</v>
      </c>
      <c r="D1" s="5" t="s">
        <v>58</v>
      </c>
      <c r="E1" s="5" t="s">
        <v>69</v>
      </c>
      <c r="F1" s="5" t="s">
        <v>70</v>
      </c>
      <c r="G1" s="1" t="s">
        <v>68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</row>
    <row r="2" spans="1:12" ht="12.75">
      <c r="A2" s="8" t="s">
        <v>15</v>
      </c>
      <c r="B2" s="5" t="s">
        <v>1</v>
      </c>
      <c r="C2" s="1">
        <f>+G2-H2</f>
        <v>28615</v>
      </c>
      <c r="D2" s="7">
        <f>+C2*100/H2</f>
        <v>3.545255750277215</v>
      </c>
      <c r="E2" s="1">
        <f>+G2-L2</f>
        <v>247483</v>
      </c>
      <c r="F2" s="7">
        <f>+E2*100/L2</f>
        <v>42.069842435492724</v>
      </c>
      <c r="G2" s="1">
        <v>835750</v>
      </c>
      <c r="H2" s="1">
        <v>807135</v>
      </c>
      <c r="I2" s="1">
        <v>778372</v>
      </c>
      <c r="J2" s="1">
        <v>725819</v>
      </c>
      <c r="K2" s="1">
        <v>633105</v>
      </c>
      <c r="L2" s="1">
        <v>588267</v>
      </c>
    </row>
    <row r="3" spans="1:12" ht="12.75">
      <c r="A3" s="8" t="s">
        <v>16</v>
      </c>
      <c r="B3" s="5" t="s">
        <v>2</v>
      </c>
      <c r="C3" s="1">
        <f aca="true" t="shared" si="0" ref="C3:C22">+G3-H3</f>
        <v>-238</v>
      </c>
      <c r="D3" s="7">
        <f aca="true" t="shared" si="1" ref="D3:D22">+C3*100/H3</f>
        <v>-0.1301008554951212</v>
      </c>
      <c r="E3" s="1">
        <f aca="true" t="shared" si="2" ref="E3:E22">+G3-L3</f>
        <v>68414</v>
      </c>
      <c r="F3" s="7">
        <f aca="true" t="shared" si="3" ref="F3:F22">+E3*100/L3</f>
        <v>59.863671762204355</v>
      </c>
      <c r="G3" s="1">
        <v>182697</v>
      </c>
      <c r="H3" s="1">
        <v>182935</v>
      </c>
      <c r="I3" s="1">
        <v>181856</v>
      </c>
      <c r="J3" s="1">
        <v>164799</v>
      </c>
      <c r="K3" s="1">
        <v>133493</v>
      </c>
      <c r="L3" s="1">
        <v>114283</v>
      </c>
    </row>
    <row r="4" spans="1:12" ht="12.75">
      <c r="A4" s="8" t="s">
        <v>17</v>
      </c>
      <c r="B4" s="5" t="s">
        <v>11</v>
      </c>
      <c r="C4" s="1">
        <f t="shared" si="0"/>
        <v>2637</v>
      </c>
      <c r="D4" s="7">
        <f t="shared" si="1"/>
        <v>3.5755447383764287</v>
      </c>
      <c r="E4" s="1">
        <f t="shared" si="2"/>
        <v>25984</v>
      </c>
      <c r="F4" s="7">
        <f t="shared" si="3"/>
        <v>51.55146416951035</v>
      </c>
      <c r="G4" s="1">
        <v>76388</v>
      </c>
      <c r="H4" s="1">
        <v>73751</v>
      </c>
      <c r="I4" s="1">
        <v>70499</v>
      </c>
      <c r="J4" s="1">
        <v>63109</v>
      </c>
      <c r="K4" s="1">
        <v>53824</v>
      </c>
      <c r="L4" s="1">
        <v>50404</v>
      </c>
    </row>
    <row r="5" spans="1:12" ht="12.75">
      <c r="A5" s="8" t="s">
        <v>18</v>
      </c>
      <c r="B5" s="5" t="s">
        <v>10</v>
      </c>
      <c r="C5" s="1">
        <f t="shared" si="0"/>
        <v>3335</v>
      </c>
      <c r="D5" s="7">
        <f t="shared" si="1"/>
        <v>1.2467755803955287</v>
      </c>
      <c r="E5" s="1">
        <f t="shared" si="2"/>
        <v>83141</v>
      </c>
      <c r="F5" s="7">
        <f t="shared" si="3"/>
        <v>44.298395174868396</v>
      </c>
      <c r="G5" s="1">
        <v>270825</v>
      </c>
      <c r="H5" s="1">
        <v>267490</v>
      </c>
      <c r="I5" s="1">
        <v>261125</v>
      </c>
      <c r="J5" s="1">
        <v>245355</v>
      </c>
      <c r="K5" s="1">
        <v>211120</v>
      </c>
      <c r="L5" s="1">
        <v>187684</v>
      </c>
    </row>
    <row r="6" spans="1:12" ht="12.75">
      <c r="A6" s="8" t="s">
        <v>19</v>
      </c>
      <c r="B6" s="5" t="s">
        <v>3</v>
      </c>
      <c r="C6" s="1">
        <f t="shared" si="0"/>
        <v>5929</v>
      </c>
      <c r="D6" s="7">
        <f t="shared" si="1"/>
        <v>1.5332497187706073</v>
      </c>
      <c r="E6" s="1">
        <f t="shared" si="2"/>
        <v>97160</v>
      </c>
      <c r="F6" s="7">
        <f t="shared" si="3"/>
        <v>32.883870793057696</v>
      </c>
      <c r="G6" s="1">
        <v>392624</v>
      </c>
      <c r="H6" s="1">
        <v>386695</v>
      </c>
      <c r="I6" s="1">
        <v>377677</v>
      </c>
      <c r="J6" s="1">
        <v>355974</v>
      </c>
      <c r="K6" s="1">
        <v>316923</v>
      </c>
      <c r="L6" s="1">
        <v>295464</v>
      </c>
    </row>
    <row r="7" spans="1:12" ht="12.75">
      <c r="A7" s="8" t="s">
        <v>20</v>
      </c>
      <c r="B7" s="5" t="s">
        <v>0</v>
      </c>
      <c r="C7" s="1">
        <f t="shared" si="0"/>
        <v>878</v>
      </c>
      <c r="D7" s="7">
        <f t="shared" si="1"/>
        <v>1.759871717779114</v>
      </c>
      <c r="E7" s="1">
        <f t="shared" si="2"/>
        <v>18984</v>
      </c>
      <c r="F7" s="7">
        <f t="shared" si="3"/>
        <v>59.72816511452303</v>
      </c>
      <c r="G7" s="1">
        <v>50768</v>
      </c>
      <c r="H7" s="1">
        <v>49890</v>
      </c>
      <c r="I7" s="1">
        <v>47858</v>
      </c>
      <c r="J7" s="1">
        <v>42284</v>
      </c>
      <c r="K7" s="1">
        <v>35279</v>
      </c>
      <c r="L7" s="1">
        <v>31784</v>
      </c>
    </row>
    <row r="8" spans="1:12" ht="12.75">
      <c r="A8" s="8" t="s">
        <v>21</v>
      </c>
      <c r="B8" s="5" t="s">
        <v>5</v>
      </c>
      <c r="C8" s="1">
        <f t="shared" si="0"/>
        <v>4821</v>
      </c>
      <c r="D8" s="7">
        <f t="shared" si="1"/>
        <v>2.390503438734982</v>
      </c>
      <c r="E8" s="1">
        <f t="shared" si="2"/>
        <v>70882</v>
      </c>
      <c r="F8" s="7">
        <f t="shared" si="3"/>
        <v>52.268235849334864</v>
      </c>
      <c r="G8" s="1">
        <v>206494</v>
      </c>
      <c r="H8" s="1">
        <v>201673</v>
      </c>
      <c r="I8" s="1">
        <v>198963</v>
      </c>
      <c r="J8" s="1">
        <v>185848</v>
      </c>
      <c r="K8" s="1">
        <v>149998</v>
      </c>
      <c r="L8" s="1">
        <v>135612</v>
      </c>
    </row>
    <row r="9" spans="1:12" ht="12.75">
      <c r="A9" s="8" t="s">
        <v>22</v>
      </c>
      <c r="B9" s="5" t="s">
        <v>4</v>
      </c>
      <c r="C9" s="1">
        <f t="shared" si="0"/>
        <v>4135</v>
      </c>
      <c r="D9" s="7">
        <f t="shared" si="1"/>
        <v>1.7147786131650211</v>
      </c>
      <c r="E9" s="1">
        <f t="shared" si="2"/>
        <v>102193</v>
      </c>
      <c r="F9" s="7">
        <f t="shared" si="3"/>
        <v>71.42317987713254</v>
      </c>
      <c r="G9" s="1">
        <v>245274</v>
      </c>
      <c r="H9" s="1">
        <v>241139</v>
      </c>
      <c r="I9" s="1">
        <v>237231</v>
      </c>
      <c r="J9" s="1">
        <v>216977</v>
      </c>
      <c r="K9" s="1">
        <v>170062</v>
      </c>
      <c r="L9" s="1">
        <v>143081</v>
      </c>
    </row>
    <row r="10" spans="1:12" ht="12.75">
      <c r="A10" s="8" t="s">
        <v>23</v>
      </c>
      <c r="B10" s="5" t="s">
        <v>6</v>
      </c>
      <c r="C10" s="1">
        <f t="shared" si="0"/>
        <v>8294</v>
      </c>
      <c r="D10" s="7">
        <f t="shared" si="1"/>
        <v>0.6310718024883738</v>
      </c>
      <c r="E10" s="1">
        <f t="shared" si="2"/>
        <v>323924</v>
      </c>
      <c r="F10" s="7">
        <f t="shared" si="3"/>
        <v>32.436448697330974</v>
      </c>
      <c r="G10" s="1">
        <v>1322566</v>
      </c>
      <c r="H10" s="1">
        <v>1314272</v>
      </c>
      <c r="I10" s="1">
        <v>1297899</v>
      </c>
      <c r="J10" s="1">
        <v>1204627</v>
      </c>
      <c r="K10" s="1">
        <v>1065996</v>
      </c>
      <c r="L10" s="1">
        <v>998642</v>
      </c>
    </row>
    <row r="11" spans="1:12" ht="12.75">
      <c r="A11" s="8" t="s">
        <v>24</v>
      </c>
      <c r="B11" s="5" t="s">
        <v>71</v>
      </c>
      <c r="C11" s="1">
        <f t="shared" si="0"/>
        <v>-7203</v>
      </c>
      <c r="D11" s="7">
        <f t="shared" si="1"/>
        <v>-0.7423829224100081</v>
      </c>
      <c r="E11" s="1">
        <f t="shared" si="2"/>
        <v>220635</v>
      </c>
      <c r="F11" s="7">
        <f t="shared" si="3"/>
        <v>29.718513609620484</v>
      </c>
      <c r="G11" s="1">
        <v>963051</v>
      </c>
      <c r="H11" s="1">
        <v>970254</v>
      </c>
      <c r="I11" s="1">
        <v>964916</v>
      </c>
      <c r="J11" s="1">
        <v>921918</v>
      </c>
      <c r="K11" s="1">
        <v>806549</v>
      </c>
      <c r="L11" s="1">
        <v>742416</v>
      </c>
    </row>
    <row r="12" spans="1:12" ht="12.75">
      <c r="A12" s="8" t="s">
        <v>25</v>
      </c>
      <c r="B12" s="5" t="s">
        <v>7</v>
      </c>
      <c r="C12" s="1">
        <f t="shared" si="0"/>
        <v>2545</v>
      </c>
      <c r="D12" s="7">
        <f t="shared" si="1"/>
        <v>5.379071291188469</v>
      </c>
      <c r="E12" s="1">
        <f t="shared" si="2"/>
        <v>15269</v>
      </c>
      <c r="F12" s="7">
        <f t="shared" si="3"/>
        <v>44.1440920523866</v>
      </c>
      <c r="G12" s="1">
        <v>49858</v>
      </c>
      <c r="H12" s="1">
        <v>47313</v>
      </c>
      <c r="I12" s="1">
        <v>45082</v>
      </c>
      <c r="J12" s="1">
        <v>42893</v>
      </c>
      <c r="K12" s="1">
        <v>36479</v>
      </c>
      <c r="L12" s="1">
        <v>34589</v>
      </c>
    </row>
    <row r="13" spans="1:12" ht="12.75">
      <c r="A13" s="8" t="s">
        <v>26</v>
      </c>
      <c r="B13" s="5" t="s">
        <v>8</v>
      </c>
      <c r="C13" s="1">
        <f t="shared" si="0"/>
        <v>4399</v>
      </c>
      <c r="D13" s="7">
        <f t="shared" si="1"/>
        <v>2.0421995775399826</v>
      </c>
      <c r="E13" s="1">
        <f t="shared" si="2"/>
        <v>51407</v>
      </c>
      <c r="F13" s="7">
        <f t="shared" si="3"/>
        <v>30.527265925164937</v>
      </c>
      <c r="G13" s="1">
        <v>219804</v>
      </c>
      <c r="H13" s="1">
        <v>215405</v>
      </c>
      <c r="I13" s="1">
        <v>209998</v>
      </c>
      <c r="J13" s="1">
        <v>196082</v>
      </c>
      <c r="K13" s="1">
        <v>178481</v>
      </c>
      <c r="L13" s="1">
        <v>168397</v>
      </c>
    </row>
    <row r="14" spans="1:12" ht="12.75">
      <c r="A14" s="8" t="s">
        <v>27</v>
      </c>
      <c r="B14" s="5" t="s">
        <v>12</v>
      </c>
      <c r="C14" s="1">
        <f t="shared" si="0"/>
        <v>3241</v>
      </c>
      <c r="D14" s="7">
        <f t="shared" si="1"/>
        <v>0.25559957066212197</v>
      </c>
      <c r="E14" s="1">
        <f t="shared" si="2"/>
        <v>348577</v>
      </c>
      <c r="F14" s="7">
        <f t="shared" si="3"/>
        <v>37.77944926804261</v>
      </c>
      <c r="G14" s="1">
        <v>1271240</v>
      </c>
      <c r="H14" s="1">
        <v>1267999</v>
      </c>
      <c r="I14" s="1">
        <v>1235087</v>
      </c>
      <c r="J14" s="1">
        <v>1158407</v>
      </c>
      <c r="K14" s="1">
        <v>1002539</v>
      </c>
      <c r="L14" s="1">
        <v>922663</v>
      </c>
    </row>
    <row r="15" spans="1:12" ht="12.75">
      <c r="A15" s="8" t="s">
        <v>28</v>
      </c>
      <c r="B15" s="5" t="s">
        <v>13</v>
      </c>
      <c r="C15" s="1">
        <f t="shared" si="0"/>
        <v>41</v>
      </c>
      <c r="D15" s="7">
        <f t="shared" si="1"/>
        <v>0.016429704906470898</v>
      </c>
      <c r="E15" s="1">
        <f t="shared" si="2"/>
        <v>50693</v>
      </c>
      <c r="F15" s="7">
        <f t="shared" si="3"/>
        <v>25.487189284852384</v>
      </c>
      <c r="G15" s="1">
        <v>249589</v>
      </c>
      <c r="H15" s="1">
        <v>249548</v>
      </c>
      <c r="I15" s="1">
        <v>244198</v>
      </c>
      <c r="J15" s="1">
        <v>234446</v>
      </c>
      <c r="K15" s="1">
        <v>211283</v>
      </c>
      <c r="L15" s="1">
        <v>198896</v>
      </c>
    </row>
    <row r="16" spans="1:12" ht="12.75">
      <c r="A16" s="8" t="s">
        <v>29</v>
      </c>
      <c r="B16" s="5" t="s">
        <v>34</v>
      </c>
      <c r="C16" s="1">
        <f t="shared" si="0"/>
        <v>2505</v>
      </c>
      <c r="D16" s="7">
        <f t="shared" si="1"/>
        <v>2.8689228654870296</v>
      </c>
      <c r="E16" s="1">
        <f t="shared" si="2"/>
        <v>27492</v>
      </c>
      <c r="F16" s="7">
        <f t="shared" si="3"/>
        <v>44.1085868309588</v>
      </c>
      <c r="G16" s="1">
        <v>89820</v>
      </c>
      <c r="H16" s="1">
        <v>87315</v>
      </c>
      <c r="I16" s="1">
        <v>83830</v>
      </c>
      <c r="J16" s="1">
        <v>76176</v>
      </c>
      <c r="K16" s="1">
        <v>64257</v>
      </c>
      <c r="L16" s="1">
        <v>62328</v>
      </c>
    </row>
    <row r="17" spans="1:12" ht="12.75">
      <c r="A17" s="8" t="s">
        <v>30</v>
      </c>
      <c r="B17" s="5" t="s">
        <v>9</v>
      </c>
      <c r="C17" s="1">
        <f t="shared" si="0"/>
        <v>7657</v>
      </c>
      <c r="D17" s="7">
        <f t="shared" si="1"/>
        <v>4.574565962887288</v>
      </c>
      <c r="E17" s="1">
        <f t="shared" si="2"/>
        <v>66945</v>
      </c>
      <c r="F17" s="7">
        <f t="shared" si="3"/>
        <v>61.932207153033474</v>
      </c>
      <c r="G17" s="1">
        <v>175039</v>
      </c>
      <c r="H17" s="1">
        <v>167382</v>
      </c>
      <c r="I17" s="1">
        <v>159637</v>
      </c>
      <c r="J17" s="1">
        <v>142484</v>
      </c>
      <c r="K17" s="1">
        <v>122196</v>
      </c>
      <c r="L17" s="1">
        <v>108094</v>
      </c>
    </row>
    <row r="18" spans="1:12" ht="12.75">
      <c r="A18" s="8" t="s">
        <v>31</v>
      </c>
      <c r="B18" s="5" t="s">
        <v>14</v>
      </c>
      <c r="C18" s="1">
        <f t="shared" si="0"/>
        <v>-20</v>
      </c>
      <c r="D18" s="7">
        <f t="shared" si="1"/>
        <v>-0.040878896269800714</v>
      </c>
      <c r="E18" s="1">
        <f t="shared" si="2"/>
        <v>11943</v>
      </c>
      <c r="F18" s="7">
        <f t="shared" si="3"/>
        <v>32.3115632270981</v>
      </c>
      <c r="G18" s="1">
        <v>48905</v>
      </c>
      <c r="H18" s="1">
        <v>48925</v>
      </c>
      <c r="I18" s="1">
        <v>48921</v>
      </c>
      <c r="J18" s="1">
        <v>45895</v>
      </c>
      <c r="K18" s="1">
        <v>38718</v>
      </c>
      <c r="L18" s="1">
        <v>36962</v>
      </c>
    </row>
    <row r="19" spans="1:12" ht="12.75">
      <c r="A19" s="8" t="s">
        <v>32</v>
      </c>
      <c r="B19" s="5" t="s">
        <v>44</v>
      </c>
      <c r="C19" s="1">
        <f t="shared" si="0"/>
        <v>969</v>
      </c>
      <c r="D19" s="7">
        <f t="shared" si="1"/>
        <v>11.798368440277608</v>
      </c>
      <c r="E19" s="1">
        <f t="shared" si="2"/>
        <v>2624</v>
      </c>
      <c r="F19" s="7">
        <f t="shared" si="3"/>
        <v>40.01219884111009</v>
      </c>
      <c r="G19" s="1">
        <v>9182</v>
      </c>
      <c r="H19" s="1">
        <v>8213</v>
      </c>
      <c r="I19" s="1">
        <v>7603</v>
      </c>
      <c r="J19" s="1">
        <v>7100</v>
      </c>
      <c r="K19" s="1">
        <v>6702</v>
      </c>
      <c r="L19" s="1">
        <v>6558</v>
      </c>
    </row>
    <row r="20" spans="1:12" ht="12.75">
      <c r="A20" s="8" t="s">
        <v>33</v>
      </c>
      <c r="B20" s="5" t="s">
        <v>45</v>
      </c>
      <c r="C20" s="1">
        <f t="shared" si="0"/>
        <v>1118</v>
      </c>
      <c r="D20" s="7">
        <f t="shared" si="1"/>
        <v>6.636196355434202</v>
      </c>
      <c r="E20" s="1">
        <f t="shared" si="2"/>
        <v>6467</v>
      </c>
      <c r="F20" s="7">
        <f t="shared" si="3"/>
        <v>56.24456427204731</v>
      </c>
      <c r="G20" s="1">
        <v>17965</v>
      </c>
      <c r="H20" s="1">
        <v>16847</v>
      </c>
      <c r="I20" s="1">
        <v>15526</v>
      </c>
      <c r="J20" s="1">
        <v>14335</v>
      </c>
      <c r="K20" s="1">
        <v>12989</v>
      </c>
      <c r="L20" s="1">
        <v>11498</v>
      </c>
    </row>
    <row r="21" spans="1:6" ht="12.75">
      <c r="A21" s="8"/>
      <c r="C21" s="1"/>
      <c r="D21" s="7"/>
      <c r="E21" s="1"/>
      <c r="F21" s="7"/>
    </row>
    <row r="22" spans="2:12" ht="12.75">
      <c r="B22" s="5" t="s">
        <v>35</v>
      </c>
      <c r="C22" s="1">
        <f t="shared" si="0"/>
        <v>73658</v>
      </c>
      <c r="D22" s="7">
        <f t="shared" si="1"/>
        <v>1.1153237623257146</v>
      </c>
      <c r="E22" s="1">
        <f t="shared" si="2"/>
        <v>1840217</v>
      </c>
      <c r="F22" s="7">
        <f t="shared" si="3"/>
        <v>38.03970215118089</v>
      </c>
      <c r="G22" s="1">
        <f>SUM(G2:G20)</f>
        <v>6677839</v>
      </c>
      <c r="H22" s="1">
        <f>SUM(H2:H20)</f>
        <v>6604181</v>
      </c>
      <c r="I22" s="1">
        <f>SUM(I2:I20)</f>
        <v>6466278</v>
      </c>
      <c r="J22" s="1">
        <f>SUM(J2:J20)</f>
        <v>6044528</v>
      </c>
      <c r="K22" s="1">
        <f>SUM(K2:K20)</f>
        <v>5249993</v>
      </c>
      <c r="L22" s="1">
        <f>SUM(L2:L20)</f>
        <v>4837622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7.8515625" style="5" bestFit="1" customWidth="1"/>
    <col min="3" max="8" width="8.7109375" style="1" customWidth="1"/>
    <col min="9" max="16384" width="11.421875" style="5" customWidth="1"/>
  </cols>
  <sheetData>
    <row r="1" spans="1:8" ht="12.75">
      <c r="A1" s="6" t="s">
        <v>46</v>
      </c>
      <c r="B1" s="5" t="s">
        <v>47</v>
      </c>
      <c r="C1" s="1" t="str">
        <f>+'lugn-aut'!G1</f>
        <v>2011p</v>
      </c>
      <c r="D1" s="1" t="str">
        <f>+'lugn-aut'!H1</f>
        <v>2010p</v>
      </c>
      <c r="E1" s="1" t="str">
        <f>+'lugn-aut'!I1</f>
        <v>2009p</v>
      </c>
      <c r="F1" s="1" t="str">
        <f>+'lugn-aut'!J1</f>
        <v>2008p</v>
      </c>
      <c r="G1" s="1" t="str">
        <f>+'lugn-aut'!K1</f>
        <v>2007p</v>
      </c>
      <c r="H1" s="1" t="str">
        <f>+'lugn-aut'!L1</f>
        <v>2006p</v>
      </c>
    </row>
    <row r="2" spans="1:8" ht="12.75">
      <c r="A2" s="8" t="s">
        <v>15</v>
      </c>
      <c r="B2" s="5" t="s">
        <v>1</v>
      </c>
      <c r="C2" s="7">
        <f>+'lugn-aut'!G2*100/'lugn-aut-%'!C26</f>
        <v>9.920938754065418</v>
      </c>
      <c r="D2" s="7">
        <f>+'lugn-aut'!H2*100/'lugn-aut-%'!D26</f>
        <v>9.642066784335158</v>
      </c>
      <c r="E2" s="7">
        <f>+'lugn-aut'!I2*100/'lugn-aut-%'!E26</f>
        <v>9.374674436942268</v>
      </c>
      <c r="F2" s="7">
        <f>+'lugn-aut'!J2*100/'lugn-aut-%'!F26</f>
        <v>8.849055499608642</v>
      </c>
      <c r="G2" s="7">
        <f>+'lugn-aut'!K2*100/'lugn-aut-%'!G26</f>
        <v>7.8554260638521605</v>
      </c>
      <c r="H2" s="7">
        <f>+'lugn-aut'!L2*100/'lugn-aut-%'!H26</f>
        <v>7.375767208079771</v>
      </c>
    </row>
    <row r="3" spans="1:8" ht="12.75">
      <c r="A3" s="8" t="s">
        <v>16</v>
      </c>
      <c r="B3" s="5" t="s">
        <v>2</v>
      </c>
      <c r="C3" s="7">
        <f>+'lugn-aut'!G3*100/'lugn-aut-%'!C27</f>
        <v>13.570374353873934</v>
      </c>
      <c r="D3" s="7">
        <f>+'lugn-aut'!H3*100/'lugn-aut-%'!D27</f>
        <v>13.579962808859063</v>
      </c>
      <c r="E3" s="7">
        <f>+'lugn-aut'!I3*100/'lugn-aut-%'!E27</f>
        <v>13.516138934040297</v>
      </c>
      <c r="F3" s="7">
        <f>+'lugn-aut'!J3*100/'lugn-aut-%'!F27</f>
        <v>12.419682301393154</v>
      </c>
      <c r="G3" s="7">
        <f>+'lugn-aut'!K3*100/'lugn-aut-%'!G27</f>
        <v>10.295182604470734</v>
      </c>
      <c r="H3" s="7">
        <f>+'lugn-aut'!L3*100/'lugn-aut-%'!H27</f>
        <v>8.946034782785675</v>
      </c>
    </row>
    <row r="4" spans="1:8" ht="12.75">
      <c r="A4" s="8" t="s">
        <v>17</v>
      </c>
      <c r="B4" s="5" t="s">
        <v>11</v>
      </c>
      <c r="C4" s="7">
        <f>+'lugn-aut'!G4*100/'lugn-aut-%'!C28</f>
        <v>7.063237930737956</v>
      </c>
      <c r="D4" s="7">
        <f>+'lugn-aut'!H4*100/'lugn-aut-%'!D28</f>
        <v>6.801458212868461</v>
      </c>
      <c r="E4" s="7">
        <f>+'lugn-aut'!I4*100/'lugn-aut-%'!E28</f>
        <v>6.495873449376157</v>
      </c>
      <c r="F4" s="7">
        <f>+'lugn-aut'!J4*100/'lugn-aut-%'!F28</f>
        <v>5.842679361340866</v>
      </c>
      <c r="G4" s="7">
        <f>+'lugn-aut'!K4*100/'lugn-aut-%'!G28</f>
        <v>5.007526547594017</v>
      </c>
      <c r="H4" s="7">
        <f>+'lugn-aut'!L4*100/'lugn-aut-%'!H28</f>
        <v>4.680489109440466</v>
      </c>
    </row>
    <row r="5" spans="1:8" ht="12.75">
      <c r="A5" s="8" t="s">
        <v>18</v>
      </c>
      <c r="B5" s="5" t="s">
        <v>10</v>
      </c>
      <c r="C5" s="7">
        <f>+'lugn-aut'!G5*100/'lugn-aut-%'!C29</f>
        <v>24.330392035317136</v>
      </c>
      <c r="D5" s="7">
        <f>+'lugn-aut'!H5*100/'lugn-aut-%'!D29</f>
        <v>24.184281166566763</v>
      </c>
      <c r="E5" s="7">
        <f>+'lugn-aut'!I5*100/'lugn-aut-%'!E29</f>
        <v>23.837758095937104</v>
      </c>
      <c r="F5" s="7">
        <f>+'lugn-aut'!J5*100/'lugn-aut-%'!F29</f>
        <v>22.869587749943143</v>
      </c>
      <c r="G5" s="7">
        <f>+'lugn-aut'!K5*100/'lugn-aut-%'!G29</f>
        <v>20.484160481249695</v>
      </c>
      <c r="H5" s="7">
        <f>+'lugn-aut'!L5*100/'lugn-aut-%'!H29</f>
        <v>18.748489104570947</v>
      </c>
    </row>
    <row r="6" spans="1:8" ht="12.75">
      <c r="A6" s="8" t="s">
        <v>19</v>
      </c>
      <c r="B6" s="5" t="s">
        <v>3</v>
      </c>
      <c r="C6" s="7">
        <f>+'lugn-aut'!G6*100/'lugn-aut-%'!C30</f>
        <v>18.461055243893437</v>
      </c>
      <c r="D6" s="7">
        <f>+'lugn-aut'!H6*100/'lugn-aut-%'!D30</f>
        <v>18.253081515908047</v>
      </c>
      <c r="E6" s="7">
        <f>+'lugn-aut'!I6*100/'lugn-aut-%'!E30</f>
        <v>17.950496009490532</v>
      </c>
      <c r="F6" s="7">
        <f>+'lugn-aut'!J6*100/'lugn-aut-%'!F30</f>
        <v>17.14737414064186</v>
      </c>
      <c r="G6" s="7">
        <f>+'lugn-aut'!K6*100/'lugn-aut-%'!G30</f>
        <v>15.64317202143586</v>
      </c>
      <c r="H6" s="7">
        <f>+'lugn-aut'!L6*100/'lugn-aut-%'!H30</f>
        <v>14.804044226145173</v>
      </c>
    </row>
    <row r="7" spans="1:8" ht="12.75">
      <c r="A7" s="8" t="s">
        <v>20</v>
      </c>
      <c r="B7" s="5" t="s">
        <v>0</v>
      </c>
      <c r="C7" s="7">
        <f>+'lugn-aut'!G7*100/'lugn-aut-%'!C31</f>
        <v>8.559467629707935</v>
      </c>
      <c r="D7" s="7">
        <f>+'lugn-aut'!H7*100/'lugn-aut-%'!D31</f>
        <v>8.423807513718868</v>
      </c>
      <c r="E7" s="7">
        <f>+'lugn-aut'!I7*100/'lugn-aut-%'!E31</f>
        <v>8.122056564868007</v>
      </c>
      <c r="F7" s="7">
        <f>+'lugn-aut'!J7*100/'lugn-aut-%'!F31</f>
        <v>7.263569806472005</v>
      </c>
      <c r="G7" s="7">
        <f>+'lugn-aut'!K7*100/'lugn-aut-%'!G31</f>
        <v>6.158785246428223</v>
      </c>
      <c r="H7" s="7">
        <f>+'lugn-aut'!L7*100/'lugn-aut-%'!H31</f>
        <v>5.594878285345129</v>
      </c>
    </row>
    <row r="8" spans="1:8" ht="12.75">
      <c r="A8" s="8" t="s">
        <v>21</v>
      </c>
      <c r="B8" s="5" t="s">
        <v>5</v>
      </c>
      <c r="C8" s="7">
        <f>+'lugn-aut'!G8*100/'lugn-aut-%'!C32</f>
        <v>8.071017638324259</v>
      </c>
      <c r="D8" s="7">
        <f>+'lugn-aut'!H8*100/'lugn-aut-%'!D32</f>
        <v>7.879344328906062</v>
      </c>
      <c r="E8" s="7">
        <f>+'lugn-aut'!I8*100/'lugn-aut-%'!E32</f>
        <v>7.761317344386881</v>
      </c>
      <c r="F8" s="7">
        <f>+'lugn-aut'!J8*100/'lugn-aut-%'!F32</f>
        <v>7.267267032412712</v>
      </c>
      <c r="G8" s="7">
        <f>+'lugn-aut'!K8*100/'lugn-aut-%'!G32</f>
        <v>5.932486611187949</v>
      </c>
      <c r="H8" s="7">
        <f>+'lugn-aut'!L8*100/'lugn-aut-%'!H32</f>
        <v>5.3749871186118225</v>
      </c>
    </row>
    <row r="9" spans="1:8" ht="12.75">
      <c r="A9" s="8" t="s">
        <v>22</v>
      </c>
      <c r="B9" s="5" t="s">
        <v>4</v>
      </c>
      <c r="C9" s="7">
        <f>+'lugn-aut'!G9*100/'lugn-aut-%'!C33</f>
        <v>11.595048346974993</v>
      </c>
      <c r="D9" s="7">
        <f>+'lugn-aut'!H9*100/'lugn-aut-%'!D33</f>
        <v>11.491712865157911</v>
      </c>
      <c r="E9" s="7">
        <f>+'lugn-aut'!I9*100/'lugn-aut-%'!E33</f>
        <v>11.398141461663863</v>
      </c>
      <c r="F9" s="7">
        <f>+'lugn-aut'!J9*100/'lugn-aut-%'!F33</f>
        <v>10.619989232049337</v>
      </c>
      <c r="G9" s="7">
        <f>+'lugn-aut'!K9*100/'lugn-aut-%'!G33</f>
        <v>8.60070075213523</v>
      </c>
      <c r="H9" s="7">
        <f>+'lugn-aut'!L9*100/'lugn-aut-%'!H33</f>
        <v>7.4048485168411515</v>
      </c>
    </row>
    <row r="10" spans="1:8" ht="12.75">
      <c r="A10" s="8" t="s">
        <v>23</v>
      </c>
      <c r="B10" s="5" t="s">
        <v>6</v>
      </c>
      <c r="C10" s="7">
        <f>+'lugn-aut'!G10*100/'lugn-aut-%'!C34</f>
        <v>17.541551839894275</v>
      </c>
      <c r="D10" s="7">
        <f>+'lugn-aut'!H10*100/'lugn-aut-%'!D34</f>
        <v>17.49474633940957</v>
      </c>
      <c r="E10" s="7">
        <f>+'lugn-aut'!I10*100/'lugn-aut-%'!E34</f>
        <v>17.36222178820722</v>
      </c>
      <c r="F10" s="7">
        <f>+'lugn-aut'!J10*100/'lugn-aut-%'!F34</f>
        <v>16.35815101360958</v>
      </c>
      <c r="G10" s="7">
        <f>+'lugn-aut'!K10*100/'lugn-aut-%'!G34</f>
        <v>14.783923684711258</v>
      </c>
      <c r="H10" s="7">
        <f>+'lugn-aut'!L10*100/'lugn-aut-%'!H34</f>
        <v>13.996978428095826</v>
      </c>
    </row>
    <row r="11" spans="1:8" ht="12.75">
      <c r="A11" s="8" t="s">
        <v>24</v>
      </c>
      <c r="B11" s="5" t="s">
        <v>71</v>
      </c>
      <c r="C11" s="7">
        <f>+'lugn-aut'!G11*100/'lugn-aut-%'!C35</f>
        <v>18.819918744467177</v>
      </c>
      <c r="D11" s="7">
        <f>+'lugn-aut'!H11*100/'lugn-aut-%'!D35</f>
        <v>18.981021208966244</v>
      </c>
      <c r="E11" s="7">
        <f>+'lugn-aut'!I11*100/'lugn-aut-%'!E35</f>
        <v>18.93969684032838</v>
      </c>
      <c r="F11" s="7">
        <f>+'lugn-aut'!J11*100/'lugn-aut-%'!F35</f>
        <v>18.329843659566635</v>
      </c>
      <c r="G11" s="7">
        <f>+'lugn-aut'!K11*100/'lugn-aut-%'!G35</f>
        <v>16.510628698417143</v>
      </c>
      <c r="H11" s="7">
        <f>+'lugn-aut'!L11*100/'lugn-aut-%'!H35</f>
        <v>15.444772398389985</v>
      </c>
    </row>
    <row r="12" spans="1:8" ht="12.75">
      <c r="A12" s="8" t="s">
        <v>25</v>
      </c>
      <c r="B12" s="5" t="s">
        <v>7</v>
      </c>
      <c r="C12" s="7">
        <f>+'lugn-aut'!G12*100/'lugn-aut-%'!C36</f>
        <v>4.494274662938414</v>
      </c>
      <c r="D12" s="7">
        <f>+'lugn-aut'!H12*100/'lugn-aut-%'!D36</f>
        <v>4.27313451707881</v>
      </c>
      <c r="E12" s="7">
        <f>+'lugn-aut'!I12*100/'lugn-aut-%'!E36</f>
        <v>4.089404123692637</v>
      </c>
      <c r="F12" s="7">
        <f>+'lugn-aut'!J12*100/'lugn-aut-%'!F36</f>
        <v>3.9073773120144586</v>
      </c>
      <c r="G12" s="7">
        <f>+'lugn-aut'!K12*100/'lugn-aut-%'!G36</f>
        <v>3.346727951632584</v>
      </c>
      <c r="H12" s="7">
        <f>+'lugn-aut'!L12*100/'lugn-aut-%'!H36</f>
        <v>3.183897243396145</v>
      </c>
    </row>
    <row r="13" spans="1:8" ht="12.75">
      <c r="A13" s="8" t="s">
        <v>26</v>
      </c>
      <c r="B13" s="5" t="s">
        <v>8</v>
      </c>
      <c r="C13" s="7">
        <f>+'lugn-aut'!G13*100/'lugn-aut-%'!C37</f>
        <v>7.862998860279414</v>
      </c>
      <c r="D13" s="7">
        <f>+'lugn-aut'!H13*100/'lugn-aut-%'!D37</f>
        <v>7.699489536407839</v>
      </c>
      <c r="E13" s="7">
        <f>+'lugn-aut'!I13*100/'lugn-aut-%'!E37</f>
        <v>7.510419017420404</v>
      </c>
      <c r="F13" s="7">
        <f>+'lugn-aut'!J13*100/'lugn-aut-%'!F37</f>
        <v>7.042747764234139</v>
      </c>
      <c r="G13" s="7">
        <f>+'lugn-aut'!K13*100/'lugn-aut-%'!G37</f>
        <v>6.43747071721058</v>
      </c>
      <c r="H13" s="7">
        <f>+'lugn-aut'!L13*100/'lugn-aut-%'!H37</f>
        <v>6.084753013885336</v>
      </c>
    </row>
    <row r="14" spans="1:8" ht="12.75">
      <c r="A14" s="8" t="s">
        <v>27</v>
      </c>
      <c r="B14" s="5" t="s">
        <v>12</v>
      </c>
      <c r="C14" s="7">
        <f>+'lugn-aut'!G14*100/'lugn-aut-%'!C38</f>
        <v>19.58863919330383</v>
      </c>
      <c r="D14" s="7">
        <f>+'lugn-aut'!H14*100/'lugn-aut-%'!D38</f>
        <v>19.632466923602394</v>
      </c>
      <c r="E14" s="7">
        <f>+'lugn-aut'!I14*100/'lugn-aut-%'!E38</f>
        <v>19.3377195811698</v>
      </c>
      <c r="F14" s="7">
        <f>+'lugn-aut'!J14*100/'lugn-aut-%'!F38</f>
        <v>18.470565424853923</v>
      </c>
      <c r="G14" s="7">
        <f>+'lugn-aut'!K14*100/'lugn-aut-%'!G38</f>
        <v>16.48454894684684</v>
      </c>
      <c r="H14" s="7">
        <f>+'lugn-aut'!L14*100/'lugn-aut-%'!H38</f>
        <v>15.356772588318298</v>
      </c>
    </row>
    <row r="15" spans="1:8" ht="12.75">
      <c r="A15" s="8" t="s">
        <v>28</v>
      </c>
      <c r="B15" s="5" t="s">
        <v>13</v>
      </c>
      <c r="C15" s="7">
        <f>+'lugn-aut'!G15*100/'lugn-aut-%'!C39</f>
        <v>16.978046608696598</v>
      </c>
      <c r="D15" s="7">
        <f>+'lugn-aut'!H15*100/'lugn-aut-%'!D39</f>
        <v>17.069191828336795</v>
      </c>
      <c r="E15" s="7">
        <f>+'lugn-aut'!I15*100/'lugn-aut-%'!E39</f>
        <v>16.88175759754445</v>
      </c>
      <c r="F15" s="7">
        <f>+'lugn-aut'!J15*100/'lugn-aut-%'!F39</f>
        <v>16.439556864166764</v>
      </c>
      <c r="G15" s="7">
        <f>+'lugn-aut'!K15*100/'lugn-aut-%'!G39</f>
        <v>15.177100775294031</v>
      </c>
      <c r="H15" s="7">
        <f>+'lugn-aut'!L15*100/'lugn-aut-%'!H39</f>
        <v>14.51471423171175</v>
      </c>
    </row>
    <row r="16" spans="1:8" ht="12.75">
      <c r="A16" s="8" t="s">
        <v>29</v>
      </c>
      <c r="B16" s="5" t="s">
        <v>34</v>
      </c>
      <c r="C16" s="7">
        <f>+'lugn-aut'!G16*100/'lugn-aut-%'!C40</f>
        <v>13.989542886780022</v>
      </c>
      <c r="D16" s="7">
        <f>+'lugn-aut'!H16*100/'lugn-aut-%'!D40</f>
        <v>13.70885694368559</v>
      </c>
      <c r="E16" s="7">
        <f>+'lugn-aut'!I16*100/'lugn-aut-%'!E40</f>
        <v>13.294152349114622</v>
      </c>
      <c r="F16" s="7">
        <f>+'lugn-aut'!J16*100/'lugn-aut-%'!F40</f>
        <v>12.278985197710425</v>
      </c>
      <c r="G16" s="7">
        <f>+'lugn-aut'!K16*100/'lugn-aut-%'!G40</f>
        <v>10.605635476566162</v>
      </c>
      <c r="H16" s="7">
        <f>+'lugn-aut'!L16*100/'lugn-aut-%'!H40</f>
        <v>10.355655834942198</v>
      </c>
    </row>
    <row r="17" spans="1:8" ht="12.75">
      <c r="A17" s="8" t="s">
        <v>30</v>
      </c>
      <c r="B17" s="5" t="s">
        <v>9</v>
      </c>
      <c r="C17" s="7">
        <f>+'lugn-aut'!G17*100/'lugn-aut-%'!C41</f>
        <v>8.012383010941104</v>
      </c>
      <c r="D17" s="7">
        <f>+'lugn-aut'!H17*100/'lugn-aut-%'!D41</f>
        <v>7.683927983660945</v>
      </c>
      <c r="E17" s="7">
        <f>+'lugn-aut'!I17*100/'lugn-aut-%'!E41</f>
        <v>7.349177667545202</v>
      </c>
      <c r="F17" s="7">
        <f>+'lugn-aut'!J17*100/'lugn-aut-%'!F41</f>
        <v>6.605313029643338</v>
      </c>
      <c r="G17" s="7">
        <f>+'lugn-aut'!K17*100/'lugn-aut-%'!G41</f>
        <v>5.705134789388662</v>
      </c>
      <c r="H17" s="7">
        <f>+'lugn-aut'!L17*100/'lugn-aut-%'!H41</f>
        <v>5.066073514166109</v>
      </c>
    </row>
    <row r="18" spans="1:8" ht="12.75">
      <c r="A18" s="8" t="s">
        <v>31</v>
      </c>
      <c r="B18" s="5" t="s">
        <v>14</v>
      </c>
      <c r="C18" s="7">
        <f>+'lugn-aut'!G18*100/'lugn-aut-%'!C42</f>
        <v>15.14297657568392</v>
      </c>
      <c r="D18" s="7">
        <f>+'lugn-aut'!H18*100/'lugn-aut-%'!D42</f>
        <v>15.174542127382411</v>
      </c>
      <c r="E18" s="7">
        <f>+'lugn-aut'!I18*100/'lugn-aut-%'!E42</f>
        <v>15.206930637670888</v>
      </c>
      <c r="F18" s="7">
        <f>+'lugn-aut'!J18*100/'lugn-aut-%'!F42</f>
        <v>14.45507258244856</v>
      </c>
      <c r="G18" s="7">
        <f>+'lugn-aut'!K18*100/'lugn-aut-%'!G42</f>
        <v>12.531394837005774</v>
      </c>
      <c r="H18" s="7">
        <f>+'lugn-aut'!L18*100/'lugn-aut-%'!H42</f>
        <v>12.064221530989597</v>
      </c>
    </row>
    <row r="19" spans="1:8" ht="12.75">
      <c r="A19" s="8" t="s">
        <v>32</v>
      </c>
      <c r="B19" s="5" t="s">
        <v>44</v>
      </c>
      <c r="C19" s="7">
        <f>+'lugn-aut'!G19*100/'lugn-aut-%'!C43</f>
        <v>11.146450422453142</v>
      </c>
      <c r="D19" s="7">
        <f>+'lugn-aut'!H19*100/'lugn-aut-%'!D43</f>
        <v>10.192481912160737</v>
      </c>
      <c r="E19" s="7">
        <f>+'lugn-aut'!I19*100/'lugn-aut-%'!E43</f>
        <v>9.663929633678217</v>
      </c>
      <c r="F19" s="7">
        <f>+'lugn-aut'!J19*100/'lugn-aut-%'!F43</f>
        <v>9.174430474615255</v>
      </c>
      <c r="G19" s="7">
        <f>+'lugn-aut'!K19*100/'lugn-aut-%'!G43</f>
        <v>8.749004608174614</v>
      </c>
      <c r="H19" s="7">
        <f>+'lugn-aut'!L19*100/'lugn-aut-%'!H43</f>
        <v>8.644758176137936</v>
      </c>
    </row>
    <row r="20" spans="1:8" ht="12.75">
      <c r="A20" s="8" t="s">
        <v>33</v>
      </c>
      <c r="B20" s="5" t="s">
        <v>45</v>
      </c>
      <c r="C20" s="7">
        <f>+'lugn-aut'!G20*100/'lugn-aut-%'!C44</f>
        <v>22.892349253274887</v>
      </c>
      <c r="D20" s="7">
        <f>+'lugn-aut'!H20*100/'lugn-aut-%'!D44</f>
        <v>22.15719283478444</v>
      </c>
      <c r="E20" s="7">
        <f>+'lugn-aut'!I20*100/'lugn-aut-%'!E44</f>
        <v>21.135311734277156</v>
      </c>
      <c r="F20" s="7">
        <f>+'lugn-aut'!J20*100/'lugn-aut-%'!F44</f>
        <v>20.063542716381143</v>
      </c>
      <c r="G20" s="7">
        <f>+'lugn-aut'!K20*100/'lugn-aut-%'!G44</f>
        <v>18.705357142857142</v>
      </c>
      <c r="H20" s="7">
        <f>+'lugn-aut'!L20*100/'lugn-aut-%'!H44</f>
        <v>17.194299472117958</v>
      </c>
    </row>
    <row r="21" spans="1:8" ht="12.75">
      <c r="A21" s="8"/>
      <c r="C21" s="7"/>
      <c r="D21" s="7"/>
      <c r="E21" s="7"/>
      <c r="F21" s="7"/>
      <c r="G21" s="7"/>
      <c r="H21" s="7"/>
    </row>
    <row r="22" spans="2:8" ht="12.75">
      <c r="B22" s="5" t="s">
        <v>35</v>
      </c>
      <c r="C22" s="7">
        <f>+'lugn-aut'!G22*100/'lugn-aut-%'!C46</f>
        <v>14.1508142328583</v>
      </c>
      <c r="D22" s="7">
        <f>+'lugn-aut'!H22*100/'lugn-aut-%'!D46</f>
        <v>14.045164173452513</v>
      </c>
      <c r="E22" s="7">
        <f>+'lugn-aut'!I22*100/'lugn-aut-%'!E46</f>
        <v>13.832851361406597</v>
      </c>
      <c r="F22" s="7">
        <f>+'lugn-aut'!J22*100/'lugn-aut-%'!F46</f>
        <v>13.095349256297231</v>
      </c>
      <c r="G22" s="7">
        <f>+'lugn-aut'!K22*100/'lugn-aut-%'!G46</f>
        <v>11.61483937750838</v>
      </c>
      <c r="H22" s="7">
        <f>+'lugn-aut'!L22*100/'lugn-aut-%'!H46</f>
        <v>10.820250721980496</v>
      </c>
    </row>
    <row r="25" ht="12.75" hidden="1">
      <c r="B25" s="5" t="s">
        <v>56</v>
      </c>
    </row>
    <row r="26" spans="2:8" ht="12.75" hidden="1">
      <c r="B26" s="5" t="str">
        <f aca="true" t="shared" si="0" ref="B26:B44">+B2</f>
        <v>Andalucía</v>
      </c>
      <c r="C26" s="1">
        <v>8424102</v>
      </c>
      <c r="D26" s="1">
        <v>8370975</v>
      </c>
      <c r="E26" s="1">
        <v>8302923</v>
      </c>
      <c r="F26" s="1">
        <v>8202220</v>
      </c>
      <c r="G26" s="1">
        <v>8059461</v>
      </c>
      <c r="H26" s="1">
        <v>7975672</v>
      </c>
    </row>
    <row r="27" spans="2:8" ht="12.75" hidden="1">
      <c r="B27" s="5" t="str">
        <f t="shared" si="0"/>
        <v>Aragón</v>
      </c>
      <c r="C27" s="1">
        <v>1346293</v>
      </c>
      <c r="D27" s="1">
        <v>1347095</v>
      </c>
      <c r="E27" s="1">
        <v>1345473</v>
      </c>
      <c r="F27" s="1">
        <v>1326918</v>
      </c>
      <c r="G27" s="1">
        <v>1296655</v>
      </c>
      <c r="H27" s="1">
        <v>1277471</v>
      </c>
    </row>
    <row r="28" spans="2:8" ht="12.75" hidden="1">
      <c r="B28" s="5" t="str">
        <f t="shared" si="0"/>
        <v>Asturias (Principado de)</v>
      </c>
      <c r="C28" s="1">
        <v>1081487</v>
      </c>
      <c r="D28" s="1">
        <v>1084341</v>
      </c>
      <c r="E28" s="1">
        <v>1085289</v>
      </c>
      <c r="F28" s="1">
        <v>1080138</v>
      </c>
      <c r="G28" s="1">
        <v>1074862</v>
      </c>
      <c r="H28" s="1">
        <v>1076896</v>
      </c>
    </row>
    <row r="29" spans="2:8" ht="12.75" hidden="1">
      <c r="B29" s="5" t="str">
        <f t="shared" si="0"/>
        <v>Balears (Illes)</v>
      </c>
      <c r="C29" s="1">
        <v>1113114</v>
      </c>
      <c r="D29" s="1">
        <v>1106049</v>
      </c>
      <c r="E29" s="1">
        <v>1095426</v>
      </c>
      <c r="F29" s="1">
        <v>1072844</v>
      </c>
      <c r="G29" s="1">
        <v>1030650</v>
      </c>
      <c r="H29" s="1">
        <v>1001062</v>
      </c>
    </row>
    <row r="30" spans="2:8" ht="12.75" hidden="1">
      <c r="B30" s="5" t="str">
        <f t="shared" si="0"/>
        <v>Canarias</v>
      </c>
      <c r="C30" s="1">
        <v>2126769</v>
      </c>
      <c r="D30" s="1">
        <v>2118519</v>
      </c>
      <c r="E30" s="1">
        <v>2103992</v>
      </c>
      <c r="F30" s="1">
        <v>2075968</v>
      </c>
      <c r="G30" s="1">
        <v>2025951</v>
      </c>
      <c r="H30" s="1">
        <v>1995833</v>
      </c>
    </row>
    <row r="31" spans="2:8" ht="12.75" hidden="1">
      <c r="B31" s="5" t="str">
        <f t="shared" si="0"/>
        <v>Cantabria</v>
      </c>
      <c r="C31" s="1">
        <v>593121</v>
      </c>
      <c r="D31" s="1">
        <v>592250</v>
      </c>
      <c r="E31" s="1">
        <v>589235</v>
      </c>
      <c r="F31" s="1">
        <v>582138</v>
      </c>
      <c r="G31" s="1">
        <v>572824</v>
      </c>
      <c r="H31" s="1">
        <v>568091</v>
      </c>
    </row>
    <row r="32" spans="2:8" ht="12.75" hidden="1">
      <c r="B32" s="5" t="str">
        <f t="shared" si="0"/>
        <v>Castilla y León</v>
      </c>
      <c r="C32" s="1">
        <v>2558463</v>
      </c>
      <c r="D32" s="1">
        <v>2559515</v>
      </c>
      <c r="E32" s="1">
        <v>2563521</v>
      </c>
      <c r="F32" s="1">
        <v>2557330</v>
      </c>
      <c r="G32" s="1">
        <v>2528417</v>
      </c>
      <c r="H32" s="1">
        <v>2523020</v>
      </c>
    </row>
    <row r="33" spans="2:8" ht="12.75" hidden="1">
      <c r="B33" s="5" t="str">
        <f t="shared" si="0"/>
        <v>Castilla-La Mancha</v>
      </c>
      <c r="C33" s="1">
        <v>2115334</v>
      </c>
      <c r="D33" s="1">
        <v>2098373</v>
      </c>
      <c r="E33" s="1">
        <v>2081313</v>
      </c>
      <c r="F33" s="1">
        <v>2043100</v>
      </c>
      <c r="G33" s="1">
        <v>1977304</v>
      </c>
      <c r="H33" s="1">
        <v>1932261</v>
      </c>
    </row>
    <row r="34" spans="2:8" ht="12.75" hidden="1">
      <c r="B34" s="5" t="str">
        <f t="shared" si="0"/>
        <v>Cataluña</v>
      </c>
      <c r="C34" s="1">
        <v>7539618</v>
      </c>
      <c r="D34" s="1">
        <v>7512381</v>
      </c>
      <c r="E34" s="1">
        <v>7475420</v>
      </c>
      <c r="F34" s="1">
        <v>7364078</v>
      </c>
      <c r="G34" s="1">
        <v>7210508</v>
      </c>
      <c r="H34" s="1">
        <v>7134697</v>
      </c>
    </row>
    <row r="35" spans="2:8" ht="12.75" hidden="1">
      <c r="B35" s="5" t="str">
        <f t="shared" si="0"/>
        <v>Comunidad Valenciana</v>
      </c>
      <c r="C35" s="1">
        <v>5117190</v>
      </c>
      <c r="D35" s="1">
        <v>5111706</v>
      </c>
      <c r="E35" s="1">
        <v>5094675</v>
      </c>
      <c r="F35" s="1">
        <v>5029601</v>
      </c>
      <c r="G35" s="1">
        <v>4885029</v>
      </c>
      <c r="H35" s="1">
        <v>4806908</v>
      </c>
    </row>
    <row r="36" spans="2:8" ht="12.75" hidden="1">
      <c r="B36" s="5" t="str">
        <f t="shared" si="0"/>
        <v>Extremadura</v>
      </c>
      <c r="C36" s="1">
        <v>1109367</v>
      </c>
      <c r="D36" s="1">
        <v>1107220</v>
      </c>
      <c r="E36" s="1">
        <v>1102410</v>
      </c>
      <c r="F36" s="1">
        <v>1097744</v>
      </c>
      <c r="G36" s="1">
        <v>1089990</v>
      </c>
      <c r="H36" s="1">
        <v>1086373</v>
      </c>
    </row>
    <row r="37" spans="2:8" ht="12.75" hidden="1">
      <c r="B37" s="5" t="str">
        <f t="shared" si="0"/>
        <v>Galicia</v>
      </c>
      <c r="C37" s="1">
        <v>2795422</v>
      </c>
      <c r="D37" s="1">
        <v>2797653</v>
      </c>
      <c r="E37" s="1">
        <v>2796089</v>
      </c>
      <c r="F37" s="1">
        <v>2784169</v>
      </c>
      <c r="G37" s="1">
        <v>2772533</v>
      </c>
      <c r="H37" s="1">
        <v>2767524</v>
      </c>
    </row>
    <row r="38" spans="2:8" ht="12.75" hidden="1">
      <c r="B38" s="5" t="str">
        <f t="shared" si="0"/>
        <v>Madrid (Comunidad de)</v>
      </c>
      <c r="C38" s="1">
        <v>6489680</v>
      </c>
      <c r="D38" s="1">
        <v>6458684</v>
      </c>
      <c r="E38" s="1">
        <v>6386932</v>
      </c>
      <c r="F38" s="1">
        <v>6271638</v>
      </c>
      <c r="G38" s="1">
        <v>6081689</v>
      </c>
      <c r="H38" s="1">
        <v>6008183</v>
      </c>
    </row>
    <row r="39" spans="2:8" ht="12.75" hidden="1">
      <c r="B39" s="5" t="str">
        <f t="shared" si="0"/>
        <v>Murcia (Región de)</v>
      </c>
      <c r="C39" s="1">
        <v>1470069</v>
      </c>
      <c r="D39" s="1">
        <v>1461979</v>
      </c>
      <c r="E39" s="1">
        <v>1446520</v>
      </c>
      <c r="F39" s="1">
        <v>1426109</v>
      </c>
      <c r="G39" s="1">
        <v>1392117</v>
      </c>
      <c r="H39" s="1">
        <v>1370306</v>
      </c>
    </row>
    <row r="40" spans="2:8" ht="12.75" hidden="1">
      <c r="B40" s="5" t="str">
        <f t="shared" si="0"/>
        <v>Navarra (Comunidad Foral de)</v>
      </c>
      <c r="C40" s="1">
        <v>642051</v>
      </c>
      <c r="D40" s="1">
        <v>636924</v>
      </c>
      <c r="E40" s="1">
        <v>630578</v>
      </c>
      <c r="F40" s="1">
        <v>620377</v>
      </c>
      <c r="G40" s="1">
        <v>605876</v>
      </c>
      <c r="H40" s="1">
        <v>601874</v>
      </c>
    </row>
    <row r="41" spans="2:8" ht="12.75" hidden="1">
      <c r="B41" s="5" t="str">
        <f t="shared" si="0"/>
        <v>País Vasco</v>
      </c>
      <c r="C41" s="1">
        <v>2184606</v>
      </c>
      <c r="D41" s="1">
        <v>2178339</v>
      </c>
      <c r="E41" s="1">
        <v>2172175</v>
      </c>
      <c r="F41" s="1">
        <v>2157112</v>
      </c>
      <c r="G41" s="1">
        <v>2141860</v>
      </c>
      <c r="H41" s="1">
        <v>2133684</v>
      </c>
    </row>
    <row r="42" spans="2:8" ht="12.75" hidden="1">
      <c r="B42" s="5" t="str">
        <f t="shared" si="0"/>
        <v>Rioja (La)</v>
      </c>
      <c r="C42" s="1">
        <v>322955</v>
      </c>
      <c r="D42" s="1">
        <v>322415</v>
      </c>
      <c r="E42" s="1">
        <v>321702</v>
      </c>
      <c r="F42" s="1">
        <v>317501</v>
      </c>
      <c r="G42" s="1">
        <v>308968</v>
      </c>
      <c r="H42" s="1">
        <v>306377</v>
      </c>
    </row>
    <row r="43" spans="2:8" ht="12.75" hidden="1">
      <c r="B43" s="5" t="str">
        <f t="shared" si="0"/>
        <v>Ceuta (Ciudad de)</v>
      </c>
      <c r="C43" s="1">
        <v>82376</v>
      </c>
      <c r="D43" s="1">
        <v>80579</v>
      </c>
      <c r="E43" s="1">
        <v>78674</v>
      </c>
      <c r="F43" s="1">
        <v>77389</v>
      </c>
      <c r="G43" s="1">
        <v>76603</v>
      </c>
      <c r="H43" s="1">
        <v>75861</v>
      </c>
    </row>
    <row r="44" spans="2:8" ht="12.75" hidden="1">
      <c r="B44" s="5" t="str">
        <f t="shared" si="0"/>
        <v>Melilla (Ciudad de)</v>
      </c>
      <c r="C44" s="1">
        <v>78476</v>
      </c>
      <c r="D44" s="1">
        <v>76034</v>
      </c>
      <c r="E44" s="1">
        <v>73460</v>
      </c>
      <c r="F44" s="1">
        <v>71448</v>
      </c>
      <c r="G44" s="1">
        <v>69440</v>
      </c>
      <c r="H44" s="1">
        <v>66871</v>
      </c>
    </row>
    <row r="45" ht="12.75" hidden="1"/>
    <row r="46" spans="2:8" ht="12.75" hidden="1">
      <c r="B46" s="5" t="str">
        <f>+B22</f>
        <v>ESPAÑA:</v>
      </c>
      <c r="C46" s="1">
        <v>47190493</v>
      </c>
      <c r="D46" s="1">
        <v>47021031</v>
      </c>
      <c r="E46" s="1">
        <v>46745807</v>
      </c>
      <c r="F46" s="1">
        <v>46157822</v>
      </c>
      <c r="G46" s="1">
        <v>45200737</v>
      </c>
      <c r="H46" s="1">
        <v>44708964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37</v>
      </c>
    </row>
    <row r="2" ht="12.75">
      <c r="A2" s="4" t="s">
        <v>38</v>
      </c>
    </row>
    <row r="4" spans="1:2" ht="12.75">
      <c r="A4" s="3" t="s">
        <v>39</v>
      </c>
      <c r="B4" s="3" t="s">
        <v>62</v>
      </c>
    </row>
    <row r="5" spans="1:2" ht="12.75">
      <c r="A5" s="3" t="s">
        <v>40</v>
      </c>
      <c r="B5" s="3" t="s">
        <v>41</v>
      </c>
    </row>
    <row r="6" spans="1:2" ht="12.75">
      <c r="A6" s="3" t="s">
        <v>59</v>
      </c>
      <c r="B6" s="3"/>
    </row>
    <row r="7" spans="1:2" ht="12.75">
      <c r="A7" s="9" t="s">
        <v>63</v>
      </c>
      <c r="B7" s="3" t="s">
        <v>65</v>
      </c>
    </row>
    <row r="8" spans="1:2" ht="12.75">
      <c r="A8" s="9" t="s">
        <v>64</v>
      </c>
      <c r="B8" s="3" t="s">
        <v>66</v>
      </c>
    </row>
    <row r="10" ht="12.75">
      <c r="A10" s="3" t="s">
        <v>43</v>
      </c>
    </row>
    <row r="11" spans="1:2" ht="12.75">
      <c r="A11" s="2" t="s">
        <v>46</v>
      </c>
      <c r="B11" s="3" t="s">
        <v>36</v>
      </c>
    </row>
    <row r="12" spans="1:2" ht="12.75">
      <c r="A12" s="2" t="s">
        <v>47</v>
      </c>
      <c r="B12" s="3" t="s">
        <v>42</v>
      </c>
    </row>
    <row r="13" spans="1:2" ht="12.75">
      <c r="A13" s="2" t="s">
        <v>57</v>
      </c>
      <c r="B13" s="3" t="s">
        <v>72</v>
      </c>
    </row>
    <row r="14" spans="1:2" ht="12.75">
      <c r="A14" s="2" t="s">
        <v>58</v>
      </c>
      <c r="B14" s="3" t="s">
        <v>55</v>
      </c>
    </row>
    <row r="15" spans="1:2" ht="12.75">
      <c r="A15" s="3" t="s">
        <v>69</v>
      </c>
      <c r="B15" s="3" t="s">
        <v>73</v>
      </c>
    </row>
    <row r="16" spans="1:2" ht="12.75">
      <c r="A16" s="3" t="s">
        <v>70</v>
      </c>
      <c r="B16" s="3" t="s">
        <v>74</v>
      </c>
    </row>
    <row r="17" spans="1:2" ht="12.75">
      <c r="A17" s="3" t="s">
        <v>54</v>
      </c>
      <c r="B17" s="3" t="s">
        <v>67</v>
      </c>
    </row>
    <row r="19" ht="12.75">
      <c r="A19" s="3" t="s">
        <v>48</v>
      </c>
    </row>
    <row r="20" ht="12.75">
      <c r="A20" s="3" t="s">
        <v>60</v>
      </c>
    </row>
    <row r="21" ht="12.75">
      <c r="B21" s="4" t="s">
        <v>61</v>
      </c>
    </row>
  </sheetData>
  <hyperlinks>
    <hyperlink ref="A2" r:id="rId1" display="http://alarcos.esi.uclm.es/per/fruiz/pobesp/"/>
    <hyperlink ref="B21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2012-01-27T17:24:03Z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