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05" windowWidth="19170" windowHeight="6450" activeTab="0"/>
  </bookViews>
  <sheets>
    <sheet name="mig_ere&amp;pais-esp" sheetId="1" r:id="rId1"/>
    <sheet name="metadatos" sheetId="2" r:id="rId2"/>
  </sheets>
  <definedNames>
    <definedName name="_xlnm.Print_Area" localSheetId="0">'mig_ere&amp;pais-esp'!$A$1:$G$183</definedName>
    <definedName name="TablaProvincias">#REF!</definedName>
    <definedName name="_xlnm.Print_Titles" localSheetId="0">'mig_ere&amp;pais-esp'!$1:$3</definedName>
  </definedNames>
  <calcPr fullCalcOnLoad="1"/>
</workbook>
</file>

<file path=xl/sharedStrings.xml><?xml version="1.0" encoding="utf-8"?>
<sst xmlns="http://schemas.openxmlformats.org/spreadsheetml/2006/main" count="222" uniqueCount="207">
  <si>
    <t>Total</t>
  </si>
  <si>
    <t>España</t>
  </si>
  <si>
    <t>Españoles Residentes en el Extranjero</t>
  </si>
  <si>
    <t>Pais de residencia</t>
  </si>
  <si>
    <t>ALBANIA</t>
  </si>
  <si>
    <t>ALEMANIA</t>
  </si>
  <si>
    <t>ANDORRA</t>
  </si>
  <si>
    <t>AUSTRIA</t>
  </si>
  <si>
    <t>BELARUS</t>
  </si>
  <si>
    <t>BELGICA</t>
  </si>
  <si>
    <t>BOSNIA Y HERZEGOVINA</t>
  </si>
  <si>
    <t>BULGARIA</t>
  </si>
  <si>
    <t>CHIPRE</t>
  </si>
  <si>
    <t>CROACIA</t>
  </si>
  <si>
    <t>DINAMARCA</t>
  </si>
  <si>
    <t>ESLOVENIA</t>
  </si>
  <si>
    <t>ESTONIA</t>
  </si>
  <si>
    <t>FINLANDIA</t>
  </si>
  <si>
    <t>FRANCIA</t>
  </si>
  <si>
    <t>GEORGIA</t>
  </si>
  <si>
    <t>GRECIA</t>
  </si>
  <si>
    <t>HUNGRIA</t>
  </si>
  <si>
    <t>IRLANDA</t>
  </si>
  <si>
    <t>ISLANDIA</t>
  </si>
  <si>
    <t>ITALIA</t>
  </si>
  <si>
    <t>LETONIA</t>
  </si>
  <si>
    <t>LIECHTENSTEIN</t>
  </si>
  <si>
    <t>LITUANIA</t>
  </si>
  <si>
    <t>LUXEMBURGO</t>
  </si>
  <si>
    <t>MACEDONIA (EX-REP.YUG.)</t>
  </si>
  <si>
    <t>MALTA</t>
  </si>
  <si>
    <t>MOLDAVIA</t>
  </si>
  <si>
    <t>MONACO</t>
  </si>
  <si>
    <t>MONTENEGRO</t>
  </si>
  <si>
    <t>NORUEGA</t>
  </si>
  <si>
    <t>PAISES BAJOS</t>
  </si>
  <si>
    <t>POLONIA</t>
  </si>
  <si>
    <t>PORTUGAL</t>
  </si>
  <si>
    <t>REINO UNIDO</t>
  </si>
  <si>
    <t>REPUBLICA CHECA</t>
  </si>
  <si>
    <t>REPUBLICA ESLOVACA</t>
  </si>
  <si>
    <t>RUMANIA</t>
  </si>
  <si>
    <t>RUSIA</t>
  </si>
  <si>
    <t>SAN MARINO</t>
  </si>
  <si>
    <t>SERBIA</t>
  </si>
  <si>
    <t>SUECIA</t>
  </si>
  <si>
    <t>SUIZA</t>
  </si>
  <si>
    <t>UCRANIA</t>
  </si>
  <si>
    <t>ANGOLA</t>
  </si>
  <si>
    <t>ARGELIA</t>
  </si>
  <si>
    <t>BENIN</t>
  </si>
  <si>
    <t>BOTSWANA</t>
  </si>
  <si>
    <t>BURKINA FASO</t>
  </si>
  <si>
    <t>BURUNDI</t>
  </si>
  <si>
    <t>CABO VERDE</t>
  </si>
  <si>
    <t>CAMERUN</t>
  </si>
  <si>
    <t>CHAD</t>
  </si>
  <si>
    <t>CONGO</t>
  </si>
  <si>
    <t>COSTA DE MARFIL</t>
  </si>
  <si>
    <t>DJIBOUTI</t>
  </si>
  <si>
    <t>EGIPTO</t>
  </si>
  <si>
    <t>ERITREA</t>
  </si>
  <si>
    <t>ETIOPIA</t>
  </si>
  <si>
    <t>GABON</t>
  </si>
  <si>
    <t>GAMBIA</t>
  </si>
  <si>
    <t>GHANA</t>
  </si>
  <si>
    <t>GUINEA</t>
  </si>
  <si>
    <t>GUINEA ECUATORIAL</t>
  </si>
  <si>
    <t>GUINEA-BISSAU</t>
  </si>
  <si>
    <t>KENIA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</si>
  <si>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</si>
  <si>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</si>
  <si>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</si>
  <si>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</si>
  <si>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</si>
  <si>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</si>
  <si>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</si>
  <si>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</si>
  <si>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</si>
  <si>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</si>
  <si>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NIGER</t>
  </si>
  <si>
    <t>NIGERIA</t>
  </si>
  <si>
    <t>REP.DEMOCRATICA DEL CONGO</t>
  </si>
  <si>
    <t>REPUBLICA CENTROAFRICANA</t>
  </si>
  <si>
    <t>RWANDA</t>
  </si>
  <si>
    <t>SANTO TOME Y PRINCIPE</t>
  </si>
  <si>
    <t>SENEGAL</t>
  </si>
  <si>
    <t>SEYCHELLES</t>
  </si>
  <si>
    <t>SIERRA LEONA</t>
  </si>
  <si>
    <t>SUDAFRICA</t>
  </si>
  <si>
    <t>SUDAN</t>
  </si>
  <si>
    <t>TANZANIA</t>
  </si>
  <si>
    <t>TOGO</t>
  </si>
  <si>
    <t>TUNEZ</t>
  </si>
  <si>
    <t>UGANDA</t>
  </si>
  <si>
    <t>ZAMBIA</t>
  </si>
  <si>
    <t>ZIMBABWE</t>
  </si>
  <si>
    <t>ANTIGUA Y BARBUDA</t>
  </si>
  <si>
    <t>ARGENTINA</t>
  </si>
  <si>
    <t>BAHAMAS</t>
  </si>
  <si>
    <t>BARBADOS</t>
  </si>
  <si>
    <t>BELICE</t>
  </si>
  <si>
    <t>BOLIVIA</t>
  </si>
  <si>
    <t>BRASIL</t>
  </si>
  <si>
    <t>CANADA</t>
  </si>
  <si>
    <t>CHILE</t>
  </si>
  <si>
    <t>COLOMBIA</t>
  </si>
  <si>
    <t>COSTA RICA</t>
  </si>
  <si>
    <t>CUBA</t>
  </si>
  <si>
    <t>ECUADOR</t>
  </si>
  <si>
    <t>EL SALVADOR</t>
  </si>
  <si>
    <t>ESTADOS UNIDOS DE AMERICA</t>
  </si>
  <si>
    <t>GRANADA</t>
  </si>
  <si>
    <t>GUATEMALA</t>
  </si>
  <si>
    <t>HAITI</t>
  </si>
  <si>
    <t>HONDURAS</t>
  </si>
  <si>
    <t>JAMAICA</t>
  </si>
  <si>
    <t>MEXICO</t>
  </si>
  <si>
    <t>NICARAGUA</t>
  </si>
  <si>
    <t>PANAMA</t>
  </si>
  <si>
    <t>PARAGUAY</t>
  </si>
  <si>
    <t>PERU</t>
  </si>
  <si>
    <t>REPUBLICA DOMINICANA</t>
  </si>
  <si>
    <t>SANTA LUCIA</t>
  </si>
  <si>
    <t>TRINIDAD Y TOBAGO</t>
  </si>
  <si>
    <t>URUGUAY</t>
  </si>
  <si>
    <t>VENEZUELA</t>
  </si>
  <si>
    <t>AFGANISTAN</t>
  </si>
  <si>
    <t>ARABIA SAUDI</t>
  </si>
  <si>
    <t>AZERBAIYAN</t>
  </si>
  <si>
    <t>BAHREIN</t>
  </si>
  <si>
    <t>CAMBOYA</t>
  </si>
  <si>
    <t>CHINA</t>
  </si>
  <si>
    <t>EMIRATOS ARABES UNIDOS</t>
  </si>
  <si>
    <t>FILIPINAS</t>
  </si>
  <si>
    <t>INDIA</t>
  </si>
  <si>
    <t>INDONESIA</t>
  </si>
  <si>
    <t>IRAK</t>
  </si>
  <si>
    <t>IRAN</t>
  </si>
  <si>
    <t>ISRAEL</t>
  </si>
  <si>
    <t>JAPON</t>
  </si>
  <si>
    <t>JORDANIA</t>
  </si>
  <si>
    <t>KAZAJSTAN</t>
  </si>
  <si>
    <t>KUWAIT</t>
  </si>
  <si>
    <t>LAOS</t>
  </si>
  <si>
    <t>LIBANO</t>
  </si>
  <si>
    <t>MALASIA</t>
  </si>
  <si>
    <t>OMAN</t>
  </si>
  <si>
    <t>PAKISTAN</t>
  </si>
  <si>
    <t>QATAR</t>
  </si>
  <si>
    <t>REPUBLICA DE COREA</t>
  </si>
  <si>
    <t>SINGAPUR</t>
  </si>
  <si>
    <t>SIRIA</t>
  </si>
  <si>
    <t>SRI-LANKA</t>
  </si>
  <si>
    <t>TAILANDIA</t>
  </si>
  <si>
    <t>TAIWAN</t>
  </si>
  <si>
    <t>TURQUIA</t>
  </si>
  <si>
    <t>UZBEKISTAN</t>
  </si>
  <si>
    <t>VIETNAM</t>
  </si>
  <si>
    <t>YEMEN</t>
  </si>
  <si>
    <t>AUSTRALIA</t>
  </si>
  <si>
    <t>NUEVA ZELANDA</t>
  </si>
  <si>
    <t>PAPUA NUEVA GUINEA</t>
  </si>
  <si>
    <t>TIMOR ORIENTAL</t>
  </si>
  <si>
    <t>VANUATU</t>
  </si>
  <si>
    <t>TOTAL EUROPA</t>
  </si>
  <si>
    <t>TOTAL ÁFRICA</t>
  </si>
  <si>
    <t>TOTAL AMÉRICA</t>
  </si>
  <si>
    <t>TOTAL ASIA</t>
  </si>
  <si>
    <t>TOTAL OCEANÍA</t>
  </si>
  <si>
    <t>Población de España - Datos y Mapas</t>
  </si>
  <si>
    <t>http://alarcos.esi.uclm.es/per/fruiz/pobesp/</t>
  </si>
  <si>
    <t>Temas:</t>
  </si>
  <si>
    <t>Migraciones</t>
  </si>
  <si>
    <t>Territorios:</t>
  </si>
  <si>
    <t>Lista de Columnas:</t>
  </si>
  <si>
    <t>Fuentes:</t>
  </si>
  <si>
    <t>ARMENIA</t>
  </si>
  <si>
    <t>SANTA SEDE</t>
  </si>
  <si>
    <t>SWAZILANDIA</t>
  </si>
  <si>
    <t>GUYANA</t>
  </si>
  <si>
    <t>SAN CRISTOBAL Y NIEVES</t>
  </si>
  <si>
    <t>SURINAM</t>
  </si>
  <si>
    <t>BANGLADESH</t>
  </si>
  <si>
    <t>MYANMAR</t>
  </si>
  <si>
    <t>NEPAL</t>
  </si>
  <si>
    <t>TURKMENISTAN</t>
  </si>
  <si>
    <t>Nacidos Extranjero</t>
  </si>
  <si>
    <t>Nacidos España</t>
  </si>
  <si>
    <t>Subtemas:</t>
  </si>
  <si>
    <t>Españoles residentes en el extranjero por país de residencia y lugar de nacimiento</t>
  </si>
  <si>
    <t>Padrón de españoles residentes en el extanjero (PERE) (INE)</t>
  </si>
  <si>
    <t>http://www.ine.es/jaxi/menu.do?type=pcaxis&amp;path=%2Ft20%2Fp85001&amp;file=inebase&amp;L=0</t>
  </si>
  <si>
    <t>% vert</t>
  </si>
  <si>
    <t>% hor</t>
  </si>
  <si>
    <t>Tabla:</t>
  </si>
  <si>
    <t>Nombre del país de residencia</t>
  </si>
  <si>
    <t>Total españoles residentes</t>
  </si>
  <si>
    <t>personas</t>
  </si>
  <si>
    <t>Solo nacidos en España</t>
  </si>
  <si>
    <t>Solo nacidos fuera de España</t>
  </si>
  <si>
    <t>número de personas</t>
  </si>
  <si>
    <t>porcentaje vertical (de un país respecto del total de paises)</t>
  </si>
  <si>
    <t>porcentaje horizontal (de un lugar de nacimiento respecto del total en el país/fila)</t>
  </si>
  <si>
    <t>Nacidos en España</t>
  </si>
  <si>
    <t>Nacidos en el extranjero</t>
  </si>
  <si>
    <t>cambio 2011-10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</si>
</sst>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%"/>
    <numFmt numFmtId="174" formatCode="0.0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* #,##0_-;\-* #,##0_-;_-* &quot;-&quot;_-;_-@_-"/>
    <numFmt numFmtId="181" formatCode="_-&quot;€&quot;* #,##0.00_-;\-&quot;€&quot;* #,##0.00_-;_-&quot;€&quot;* &quot;-&quot;??_-;_-@_-"/>
    <numFmt numFmtId="182" formatCode="_-* #,##0.00_-;\-* #,##0.00_-;_-* &quot;-&quot;??_-;_-@_-"/>
    <numFmt numFmtId="183" formatCode="#,##0\ &quot;Pts&quot;;\-#,##0\ &quot;Pts&quot;"/>
    <numFmt numFmtId="184" formatCode="#,##0\ &quot;Pts&quot;;[Red]\-#,##0\ &quot;Pts&quot;"/>
    <numFmt numFmtId="185" formatCode="#,##0.00\ &quot;Pts&quot;;\-#,##0.00\ &quot;Pts&quot;"/>
    <numFmt numFmtId="186" formatCode="#,##0.00\ &quot;Pts&quot;;[Red]\-#,##0.00\ &quot;Pts&quot;"/>
    <numFmt numFmtId="187" formatCode="_-* #,##0\ &quot;Pts&quot;_-;\-* #,##0\ &quot;Pts&quot;_-;_-* &quot;-&quot;\ &quot;Pts&quot;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.00\ _P_t_s_-;\-* #,##0.00\ _P_t_s_-;_-* &quot;-&quot;??\ _P_t_s_-;_-@_-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0.000000"/>
    <numFmt numFmtId="196" formatCode="0.00000"/>
    <numFmt numFmtId="197" formatCode="0.0000"/>
    <numFmt numFmtId="198" formatCode="0.0000000"/>
    <numFmt numFmtId="199" formatCode="0.00000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dddd\,\ mmmm\ dd\,\ 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22" applyFont="1">
      <alignment/>
      <protection/>
    </xf>
    <xf numFmtId="0" fontId="4" fillId="0" borderId="0" xfId="22">
      <alignment/>
      <protection/>
    </xf>
    <xf numFmtId="0" fontId="3" fillId="0" borderId="0" xfId="17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0" fontId="0" fillId="0" borderId="2" xfId="23" applyNumberFormat="1" applyBorder="1" applyAlignment="1">
      <alignment/>
    </xf>
    <xf numFmtId="173" fontId="0" fillId="0" borderId="2" xfId="23" applyNumberFormat="1" applyBorder="1" applyAlignment="1">
      <alignment/>
    </xf>
    <xf numFmtId="173" fontId="0" fillId="0" borderId="3" xfId="23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0" fontId="0" fillId="0" borderId="5" xfId="23" applyNumberFormat="1" applyBorder="1" applyAlignment="1">
      <alignment/>
    </xf>
    <xf numFmtId="173" fontId="0" fillId="0" borderId="5" xfId="23" applyNumberFormat="1" applyBorder="1" applyAlignment="1">
      <alignment/>
    </xf>
    <xf numFmtId="173" fontId="0" fillId="0" borderId="6" xfId="23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0" fontId="0" fillId="0" borderId="8" xfId="23" applyNumberFormat="1" applyBorder="1" applyAlignment="1">
      <alignment/>
    </xf>
    <xf numFmtId="173" fontId="0" fillId="0" borderId="8" xfId="23" applyNumberFormat="1" applyBorder="1" applyAlignment="1">
      <alignment/>
    </xf>
    <xf numFmtId="173" fontId="0" fillId="0" borderId="9" xfId="23" applyNumberFormat="1" applyBorder="1" applyAlignment="1">
      <alignment/>
    </xf>
    <xf numFmtId="0" fontId="0" fillId="0" borderId="0" xfId="0" applyBorder="1" applyAlignment="1">
      <alignment horizontal="center"/>
    </xf>
    <xf numFmtId="173" fontId="0" fillId="0" borderId="0" xfId="23" applyNumberFormat="1" applyBorder="1" applyAlignment="1">
      <alignment/>
    </xf>
    <xf numFmtId="10" fontId="0" fillId="0" borderId="6" xfId="23" applyNumberFormat="1" applyBorder="1" applyAlignment="1">
      <alignment/>
    </xf>
    <xf numFmtId="10" fontId="0" fillId="0" borderId="9" xfId="23" applyNumberFormat="1" applyBorder="1" applyAlignment="1">
      <alignment/>
    </xf>
    <xf numFmtId="10" fontId="0" fillId="0" borderId="0" xfId="23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0" fontId="0" fillId="0" borderId="11" xfId="23" applyNumberFormat="1" applyBorder="1" applyAlignment="1">
      <alignment/>
    </xf>
    <xf numFmtId="173" fontId="0" fillId="0" borderId="11" xfId="23" applyNumberFormat="1" applyBorder="1" applyAlignment="1">
      <alignment/>
    </xf>
    <xf numFmtId="173" fontId="0" fillId="0" borderId="12" xfId="23" applyNumberFormat="1" applyBorder="1" applyAlignment="1">
      <alignment/>
    </xf>
    <xf numFmtId="10" fontId="0" fillId="0" borderId="12" xfId="23" applyNumberFormat="1" applyBorder="1" applyAlignment="1">
      <alignment/>
    </xf>
    <xf numFmtId="0" fontId="0" fillId="0" borderId="0" xfId="0" applyBorder="1" applyAlignment="1">
      <alignment/>
    </xf>
    <xf numFmtId="10" fontId="0" fillId="0" borderId="3" xfId="23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173" fontId="0" fillId="0" borderId="8" xfId="23" applyNumberFormat="1" applyFill="1" applyBorder="1" applyAlignment="1">
      <alignment/>
    </xf>
    <xf numFmtId="0" fontId="0" fillId="2" borderId="17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173" fontId="0" fillId="0" borderId="9" xfId="23" applyNumberFormat="1" applyFill="1" applyBorder="1" applyAlignment="1">
      <alignment/>
    </xf>
    <xf numFmtId="9" fontId="0" fillId="0" borderId="2" xfId="23" applyFill="1" applyBorder="1" applyAlignment="1">
      <alignment horizontal="center"/>
    </xf>
    <xf numFmtId="173" fontId="0" fillId="0" borderId="5" xfId="23" applyNumberFormat="1" applyFill="1" applyBorder="1" applyAlignment="1">
      <alignment horizontal="center"/>
    </xf>
    <xf numFmtId="10" fontId="0" fillId="0" borderId="5" xfId="23" applyNumberFormat="1" applyFill="1" applyBorder="1" applyAlignment="1">
      <alignment horizontal="center"/>
    </xf>
    <xf numFmtId="10" fontId="0" fillId="0" borderId="8" xfId="23" applyNumberForma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9" fontId="0" fillId="0" borderId="3" xfId="23" applyFill="1" applyBorder="1" applyAlignment="1">
      <alignment horizontal="center"/>
    </xf>
    <xf numFmtId="10" fontId="0" fillId="0" borderId="6" xfId="23" applyNumberFormat="1" applyFill="1" applyBorder="1" applyAlignment="1">
      <alignment horizontal="center"/>
    </xf>
    <xf numFmtId="10" fontId="0" fillId="0" borderId="9" xfId="23" applyNumberFormat="1" applyFill="1" applyBorder="1" applyAlignment="1">
      <alignment horizontal="center"/>
    </xf>
    <xf numFmtId="10" fontId="0" fillId="0" borderId="3" xfId="23" applyNumberFormat="1" applyFill="1" applyBorder="1" applyAlignment="1">
      <alignment/>
    </xf>
    <xf numFmtId="10" fontId="0" fillId="0" borderId="6" xfId="23" applyNumberFormat="1" applyFill="1" applyBorder="1" applyAlignment="1">
      <alignment/>
    </xf>
    <xf numFmtId="10" fontId="0" fillId="0" borderId="9" xfId="23" applyNumberFormat="1" applyFill="1" applyBorder="1" applyAlignment="1">
      <alignment/>
    </xf>
  </cellXfs>
  <cellStyles count="10">
    <cellStyle name="Normal" xfId="0"/>
    <cellStyle name="Hyperlink" xfId="15"/>
    <cellStyle name="Followed Hyperlink" xfId="16"/>
    <cellStyle name="Hipervínculo_mig_ere-esp-2010" xfId="17"/>
    <cellStyle name="Comma" xfId="18"/>
    <cellStyle name="Comma [0]" xfId="19"/>
    <cellStyle name="Currency" xfId="20"/>
    <cellStyle name="Currency [0]" xfId="21"/>
    <cellStyle name="Normal_r00-L8-MSP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esi.uclm.es/per/fruiz/pobesp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3"/>
  <sheetViews>
    <sheetView showZeros="0"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0.7109375" style="0" customWidth="1"/>
    <col min="2" max="2" width="8.7109375" style="0" customWidth="1"/>
    <col min="3" max="3" width="7.7109375" style="0" customWidth="1"/>
    <col min="4" max="4" width="8.7109375" style="0" customWidth="1"/>
    <col min="5" max="5" width="7.7109375" style="0" customWidth="1"/>
    <col min="6" max="6" width="8.7109375" style="0" customWidth="1"/>
    <col min="7" max="7" width="7.7109375" style="0" customWidth="1"/>
    <col min="8" max="8" width="8.7109375" style="0" customWidth="1"/>
    <col min="9" max="9" width="7.7109375" style="0" customWidth="1"/>
    <col min="10" max="10" width="8.7109375" style="0" customWidth="1"/>
    <col min="11" max="11" width="8.28125" style="0" bestFit="1" customWidth="1"/>
  </cols>
  <sheetData>
    <row r="1" spans="2:11" ht="12.75" customHeight="1">
      <c r="B1" s="39">
        <v>2011</v>
      </c>
      <c r="C1" s="40"/>
      <c r="D1" s="40"/>
      <c r="E1" s="40"/>
      <c r="F1" s="40"/>
      <c r="G1" s="41"/>
      <c r="H1" s="19"/>
      <c r="I1" s="19"/>
      <c r="J1" s="19"/>
      <c r="K1" s="19"/>
    </row>
    <row r="2" spans="2:11" ht="12.75" customHeight="1">
      <c r="B2" s="39" t="s">
        <v>0</v>
      </c>
      <c r="C2" s="40"/>
      <c r="D2" s="37" t="s">
        <v>188</v>
      </c>
      <c r="E2" s="42"/>
      <c r="F2" s="37" t="s">
        <v>187</v>
      </c>
      <c r="G2" s="42"/>
      <c r="H2" s="37">
        <v>2010</v>
      </c>
      <c r="I2" s="38"/>
      <c r="J2" s="37" t="s">
        <v>206</v>
      </c>
      <c r="K2" s="38"/>
    </row>
    <row r="3" spans="1:11" ht="12.75">
      <c r="A3" s="50" t="s">
        <v>3</v>
      </c>
      <c r="B3" s="36" t="s">
        <v>198</v>
      </c>
      <c r="C3" s="36" t="s">
        <v>193</v>
      </c>
      <c r="D3" s="36" t="s">
        <v>198</v>
      </c>
      <c r="E3" s="36" t="s">
        <v>194</v>
      </c>
      <c r="F3" s="36" t="s">
        <v>198</v>
      </c>
      <c r="G3" s="36" t="s">
        <v>194</v>
      </c>
      <c r="H3" s="36" t="s">
        <v>198</v>
      </c>
      <c r="I3" s="36" t="s">
        <v>193</v>
      </c>
      <c r="J3" s="36" t="s">
        <v>198</v>
      </c>
      <c r="K3" s="36" t="s">
        <v>193</v>
      </c>
    </row>
    <row r="4" spans="1:11" ht="12.75">
      <c r="A4" s="51" t="s">
        <v>0</v>
      </c>
      <c r="B4" s="60">
        <v>1702778</v>
      </c>
      <c r="C4" s="55">
        <v>1</v>
      </c>
      <c r="D4" s="43"/>
      <c r="E4" s="43"/>
      <c r="F4" s="43"/>
      <c r="G4" s="44"/>
      <c r="H4" s="60">
        <v>1574123</v>
      </c>
      <c r="I4" s="62">
        <v>1</v>
      </c>
      <c r="J4" s="60">
        <f>+B4-H4</f>
        <v>128655</v>
      </c>
      <c r="K4" s="65">
        <f>+IF(H4&gt;0,J4/H4,"")</f>
        <v>0.08173122430712212</v>
      </c>
    </row>
    <row r="5" spans="1:11" ht="12.75">
      <c r="A5" s="52" t="s">
        <v>204</v>
      </c>
      <c r="B5" s="59"/>
      <c r="C5" s="57"/>
      <c r="D5" s="61">
        <f>564843+76279</f>
        <v>641122</v>
      </c>
      <c r="E5" s="56">
        <f>+D5/B4</f>
        <v>0.37651531790990955</v>
      </c>
      <c r="F5" s="45"/>
      <c r="G5" s="46"/>
      <c r="H5" s="59">
        <f>560138+74678</f>
        <v>634816</v>
      </c>
      <c r="I5" s="63">
        <f>+H5/H4</f>
        <v>0.40328233562434446</v>
      </c>
      <c r="J5" s="59">
        <f>+D5-H5</f>
        <v>6306</v>
      </c>
      <c r="K5" s="66">
        <f>+IF(H5&gt;0,J5/H5,"")</f>
        <v>0.009933587055146688</v>
      </c>
    </row>
    <row r="6" spans="1:11" ht="12.75">
      <c r="A6" s="53" t="s">
        <v>205</v>
      </c>
      <c r="B6" s="47"/>
      <c r="C6" s="58"/>
      <c r="D6" s="48"/>
      <c r="E6" s="49"/>
      <c r="F6" s="48">
        <f>+B4-D5</f>
        <v>1061656</v>
      </c>
      <c r="G6" s="54">
        <f>+F6/B4</f>
        <v>0.6234846820900904</v>
      </c>
      <c r="H6" s="47">
        <f>+H4-H5</f>
        <v>939307</v>
      </c>
      <c r="I6" s="64">
        <f>+H6/H4</f>
        <v>0.5967176643756555</v>
      </c>
      <c r="J6" s="47">
        <f>+F6-H6</f>
        <v>122349</v>
      </c>
      <c r="K6" s="67">
        <f>+IF(H6&gt;0,J6/H6,"")</f>
        <v>0.13025453871843817</v>
      </c>
    </row>
    <row r="7" spans="1:11" ht="12.75">
      <c r="A7" s="35" t="s">
        <v>98</v>
      </c>
      <c r="B7" s="24">
        <v>345866</v>
      </c>
      <c r="C7" s="26">
        <f>+B7/B$4</f>
        <v>0.2031186684347578</v>
      </c>
      <c r="D7" s="25">
        <v>91558</v>
      </c>
      <c r="E7" s="27">
        <f>+D7/B7</f>
        <v>0.26472101912301294</v>
      </c>
      <c r="F7" s="25">
        <f aca="true" t="shared" si="0" ref="F6:F37">+B7-D7</f>
        <v>254308</v>
      </c>
      <c r="G7" s="28">
        <f aca="true" t="shared" si="1" ref="G6:G37">+F7/B7</f>
        <v>0.7352789808769871</v>
      </c>
      <c r="H7" s="24">
        <v>322002</v>
      </c>
      <c r="I7" s="29">
        <f>+H7/$B$4</f>
        <v>0.18910392311857446</v>
      </c>
      <c r="J7" s="24">
        <f>+B7-H7</f>
        <v>23864</v>
      </c>
      <c r="K7" s="29">
        <f>+IF(H7&gt;0,J7/H7,"")</f>
        <v>0.0741113409233483</v>
      </c>
    </row>
    <row r="8" spans="1:11" ht="12.75">
      <c r="A8" s="33" t="s">
        <v>18</v>
      </c>
      <c r="B8" s="9">
        <v>189909</v>
      </c>
      <c r="C8" s="11">
        <f aca="true" t="shared" si="2" ref="C8:C71">+B8/B$4</f>
        <v>0.11152892508594779</v>
      </c>
      <c r="D8" s="10">
        <v>115180</v>
      </c>
      <c r="E8" s="12">
        <f aca="true" t="shared" si="3" ref="E6:E37">+D8/B8</f>
        <v>0.6065010083776967</v>
      </c>
      <c r="F8" s="10">
        <f t="shared" si="0"/>
        <v>74729</v>
      </c>
      <c r="G8" s="13">
        <f t="shared" si="1"/>
        <v>0.39349899162230334</v>
      </c>
      <c r="H8" s="9">
        <v>183277</v>
      </c>
      <c r="I8" s="21">
        <f aca="true" t="shared" si="4" ref="I8:I71">+H8/$B$4</f>
        <v>0.10763411319620056</v>
      </c>
      <c r="J8" s="9">
        <f aca="true" t="shared" si="5" ref="J8:J71">+B8-H8</f>
        <v>6632</v>
      </c>
      <c r="K8" s="21">
        <f aca="true" t="shared" si="6" ref="K8:K71">+IF(H8&gt;0,J8/H8,"")</f>
        <v>0.03618566432230995</v>
      </c>
    </row>
    <row r="9" spans="1:11" ht="12.75">
      <c r="A9" s="33" t="s">
        <v>126</v>
      </c>
      <c r="B9" s="9">
        <v>173456</v>
      </c>
      <c r="C9" s="11">
        <f t="shared" si="2"/>
        <v>0.10186647936489665</v>
      </c>
      <c r="D9" s="10">
        <v>55989</v>
      </c>
      <c r="E9" s="12">
        <f t="shared" si="3"/>
        <v>0.32278502905636014</v>
      </c>
      <c r="F9" s="10">
        <f t="shared" si="0"/>
        <v>117467</v>
      </c>
      <c r="G9" s="13">
        <f t="shared" si="1"/>
        <v>0.6772149709436399</v>
      </c>
      <c r="H9" s="9">
        <v>167311</v>
      </c>
      <c r="I9" s="21">
        <f t="shared" si="4"/>
        <v>0.09825767070046712</v>
      </c>
      <c r="J9" s="9">
        <f t="shared" si="5"/>
        <v>6145</v>
      </c>
      <c r="K9" s="21">
        <f t="shared" si="6"/>
        <v>0.03672800951521418</v>
      </c>
    </row>
    <row r="10" spans="1:11" ht="12.75">
      <c r="A10" s="33" t="s">
        <v>5</v>
      </c>
      <c r="B10" s="9">
        <v>108469</v>
      </c>
      <c r="C10" s="11">
        <f t="shared" si="2"/>
        <v>0.06370119886444386</v>
      </c>
      <c r="D10" s="10">
        <v>51709</v>
      </c>
      <c r="E10" s="12">
        <f t="shared" si="3"/>
        <v>0.47671684997556907</v>
      </c>
      <c r="F10" s="10">
        <f t="shared" si="0"/>
        <v>56760</v>
      </c>
      <c r="G10" s="13">
        <f t="shared" si="1"/>
        <v>0.5232831500244309</v>
      </c>
      <c r="H10" s="9">
        <v>105916</v>
      </c>
      <c r="I10" s="21">
        <f t="shared" si="4"/>
        <v>0.06220188421508852</v>
      </c>
      <c r="J10" s="9">
        <f t="shared" si="5"/>
        <v>2553</v>
      </c>
      <c r="K10" s="21">
        <f t="shared" si="6"/>
        <v>0.024104006948902905</v>
      </c>
    </row>
    <row r="11" spans="1:11" ht="12.75">
      <c r="A11" s="33" t="s">
        <v>46</v>
      </c>
      <c r="B11" s="9">
        <v>93262</v>
      </c>
      <c r="C11" s="11">
        <f t="shared" si="2"/>
        <v>0.05477049856176201</v>
      </c>
      <c r="D11" s="10">
        <v>42921</v>
      </c>
      <c r="E11" s="12">
        <f t="shared" si="3"/>
        <v>0.46021959640582444</v>
      </c>
      <c r="F11" s="10">
        <f t="shared" si="0"/>
        <v>50341</v>
      </c>
      <c r="G11" s="13">
        <f t="shared" si="1"/>
        <v>0.5397804035941756</v>
      </c>
      <c r="H11" s="9">
        <v>90142</v>
      </c>
      <c r="I11" s="21">
        <f t="shared" si="4"/>
        <v>0.05293819863775548</v>
      </c>
      <c r="J11" s="9">
        <f t="shared" si="5"/>
        <v>3120</v>
      </c>
      <c r="K11" s="21">
        <f t="shared" si="6"/>
        <v>0.03461205653302567</v>
      </c>
    </row>
    <row r="12" spans="1:11" ht="12.75">
      <c r="A12" s="33" t="s">
        <v>103</v>
      </c>
      <c r="B12" s="9">
        <v>92260</v>
      </c>
      <c r="C12" s="11">
        <f t="shared" si="2"/>
        <v>0.05418204839385991</v>
      </c>
      <c r="D12" s="10">
        <v>27622</v>
      </c>
      <c r="E12" s="12">
        <f t="shared" si="3"/>
        <v>0.2993930197268589</v>
      </c>
      <c r="F12" s="10">
        <f t="shared" si="0"/>
        <v>64638</v>
      </c>
      <c r="G12" s="13">
        <f t="shared" si="1"/>
        <v>0.7006069802731412</v>
      </c>
      <c r="H12" s="9">
        <v>82189</v>
      </c>
      <c r="I12" s="21">
        <f t="shared" si="4"/>
        <v>0.04826759565838882</v>
      </c>
      <c r="J12" s="9">
        <f t="shared" si="5"/>
        <v>10071</v>
      </c>
      <c r="K12" s="21">
        <f t="shared" si="6"/>
        <v>0.12253464575551473</v>
      </c>
    </row>
    <row r="13" spans="1:11" ht="12.75">
      <c r="A13" s="33" t="s">
        <v>117</v>
      </c>
      <c r="B13" s="9">
        <v>86658</v>
      </c>
      <c r="C13" s="11">
        <f t="shared" si="2"/>
        <v>0.05089213038928152</v>
      </c>
      <c r="D13" s="10">
        <v>17305</v>
      </c>
      <c r="E13" s="12">
        <f t="shared" si="3"/>
        <v>0.1996930462276997</v>
      </c>
      <c r="F13" s="10">
        <f t="shared" si="0"/>
        <v>69353</v>
      </c>
      <c r="G13" s="13">
        <f t="shared" si="1"/>
        <v>0.8003069537723003</v>
      </c>
      <c r="H13" s="9">
        <v>77069</v>
      </c>
      <c r="I13" s="21">
        <f t="shared" si="4"/>
        <v>0.04526074450104477</v>
      </c>
      <c r="J13" s="9">
        <f t="shared" si="5"/>
        <v>9589</v>
      </c>
      <c r="K13" s="21">
        <f t="shared" si="6"/>
        <v>0.12442097341343472</v>
      </c>
    </row>
    <row r="14" spans="1:11" ht="12.75">
      <c r="A14" s="33" t="s">
        <v>111</v>
      </c>
      <c r="B14" s="9">
        <v>79495</v>
      </c>
      <c r="C14" s="11">
        <f t="shared" si="2"/>
        <v>0.046685475147083176</v>
      </c>
      <c r="D14" s="10">
        <v>39461</v>
      </c>
      <c r="E14" s="12">
        <f t="shared" si="3"/>
        <v>0.49639599974841186</v>
      </c>
      <c r="F14" s="10">
        <f t="shared" si="0"/>
        <v>40034</v>
      </c>
      <c r="G14" s="13">
        <f t="shared" si="1"/>
        <v>0.5036040002515881</v>
      </c>
      <c r="H14" s="9">
        <v>72730</v>
      </c>
      <c r="I14" s="21">
        <f t="shared" si="4"/>
        <v>0.04271255560031901</v>
      </c>
      <c r="J14" s="9">
        <f t="shared" si="5"/>
        <v>6765</v>
      </c>
      <c r="K14" s="21">
        <f t="shared" si="6"/>
        <v>0.09301526192767771</v>
      </c>
    </row>
    <row r="15" spans="1:11" ht="12.75">
      <c r="A15" s="33" t="s">
        <v>108</v>
      </c>
      <c r="B15" s="9">
        <v>75433</v>
      </c>
      <c r="C15" s="11">
        <f t="shared" si="2"/>
        <v>0.04429996159217467</v>
      </c>
      <c r="D15" s="10">
        <v>2359</v>
      </c>
      <c r="E15" s="12">
        <f t="shared" si="3"/>
        <v>0.03127278512057057</v>
      </c>
      <c r="F15" s="10">
        <f t="shared" si="0"/>
        <v>73074</v>
      </c>
      <c r="G15" s="13">
        <f t="shared" si="1"/>
        <v>0.9687272148794295</v>
      </c>
      <c r="H15" s="9">
        <v>52638</v>
      </c>
      <c r="I15" s="21">
        <f t="shared" si="4"/>
        <v>0.030913013910210257</v>
      </c>
      <c r="J15" s="9">
        <f t="shared" si="5"/>
        <v>22795</v>
      </c>
      <c r="K15" s="21">
        <f t="shared" si="6"/>
        <v>0.4330521676355485</v>
      </c>
    </row>
    <row r="16" spans="1:11" ht="12.75">
      <c r="A16" s="33" t="s">
        <v>38</v>
      </c>
      <c r="B16" s="9">
        <v>64317</v>
      </c>
      <c r="C16" s="11">
        <f t="shared" si="2"/>
        <v>0.03777180583728472</v>
      </c>
      <c r="D16" s="10">
        <v>39916</v>
      </c>
      <c r="E16" s="12">
        <f t="shared" si="3"/>
        <v>0.6206135236407171</v>
      </c>
      <c r="F16" s="10">
        <f t="shared" si="0"/>
        <v>24401</v>
      </c>
      <c r="G16" s="13">
        <f t="shared" si="1"/>
        <v>0.3793864763592829</v>
      </c>
      <c r="H16" s="9">
        <v>60368</v>
      </c>
      <c r="I16" s="21">
        <f t="shared" si="4"/>
        <v>0.035452654427059783</v>
      </c>
      <c r="J16" s="9">
        <f t="shared" si="5"/>
        <v>3949</v>
      </c>
      <c r="K16" s="21">
        <f t="shared" si="6"/>
        <v>0.06541545189504373</v>
      </c>
    </row>
    <row r="17" spans="1:11" ht="12.75">
      <c r="A17" s="33" t="s">
        <v>125</v>
      </c>
      <c r="B17" s="9">
        <v>58623</v>
      </c>
      <c r="C17" s="11">
        <f t="shared" si="2"/>
        <v>0.034427858475972795</v>
      </c>
      <c r="D17" s="10">
        <v>12779</v>
      </c>
      <c r="E17" s="12">
        <f t="shared" si="3"/>
        <v>0.21798611466489262</v>
      </c>
      <c r="F17" s="10">
        <f t="shared" si="0"/>
        <v>45844</v>
      </c>
      <c r="G17" s="13">
        <f t="shared" si="1"/>
        <v>0.7820138853351074</v>
      </c>
      <c r="H17" s="9">
        <v>54544</v>
      </c>
      <c r="I17" s="21">
        <f t="shared" si="4"/>
        <v>0.03203236123558092</v>
      </c>
      <c r="J17" s="9">
        <f t="shared" si="5"/>
        <v>4079</v>
      </c>
      <c r="K17" s="21">
        <f t="shared" si="6"/>
        <v>0.07478366089762394</v>
      </c>
    </row>
    <row r="18" spans="1:11" ht="12.75">
      <c r="A18" s="33" t="s">
        <v>9</v>
      </c>
      <c r="B18" s="9">
        <v>45485</v>
      </c>
      <c r="C18" s="11">
        <f t="shared" si="2"/>
        <v>0.02671223142417861</v>
      </c>
      <c r="D18" s="10">
        <v>22675</v>
      </c>
      <c r="E18" s="12">
        <f t="shared" si="3"/>
        <v>0.4985159942838298</v>
      </c>
      <c r="F18" s="10">
        <f t="shared" si="0"/>
        <v>22810</v>
      </c>
      <c r="G18" s="13">
        <f t="shared" si="1"/>
        <v>0.5014840057161701</v>
      </c>
      <c r="H18" s="9">
        <v>43397</v>
      </c>
      <c r="I18" s="21">
        <f t="shared" si="4"/>
        <v>0.025485999936574234</v>
      </c>
      <c r="J18" s="9">
        <f t="shared" si="5"/>
        <v>2088</v>
      </c>
      <c r="K18" s="21">
        <f t="shared" si="6"/>
        <v>0.048113924925686107</v>
      </c>
    </row>
    <row r="19" spans="1:11" ht="12.75">
      <c r="A19" s="33" t="s">
        <v>105</v>
      </c>
      <c r="B19" s="9">
        <v>40492</v>
      </c>
      <c r="C19" s="11">
        <f t="shared" si="2"/>
        <v>0.02377996427015148</v>
      </c>
      <c r="D19" s="10">
        <v>6313</v>
      </c>
      <c r="E19" s="12">
        <f t="shared" si="3"/>
        <v>0.15590733972142645</v>
      </c>
      <c r="F19" s="10">
        <f t="shared" si="0"/>
        <v>34179</v>
      </c>
      <c r="G19" s="13">
        <f t="shared" si="1"/>
        <v>0.8440926602785735</v>
      </c>
      <c r="H19" s="9">
        <v>33725</v>
      </c>
      <c r="I19" s="21">
        <f t="shared" si="4"/>
        <v>0.019805870172153975</v>
      </c>
      <c r="J19" s="9">
        <f t="shared" si="5"/>
        <v>6767</v>
      </c>
      <c r="K19" s="21">
        <f t="shared" si="6"/>
        <v>0.20065233506300964</v>
      </c>
    </row>
    <row r="20" spans="1:11" ht="12.75">
      <c r="A20" s="33" t="s">
        <v>6</v>
      </c>
      <c r="B20" s="9">
        <v>23605</v>
      </c>
      <c r="C20" s="11">
        <f t="shared" si="2"/>
        <v>0.01386264093146611</v>
      </c>
      <c r="D20" s="10">
        <v>18109</v>
      </c>
      <c r="E20" s="12">
        <f t="shared" si="3"/>
        <v>0.7671679728871001</v>
      </c>
      <c r="F20" s="10">
        <f t="shared" si="0"/>
        <v>5496</v>
      </c>
      <c r="G20" s="13">
        <f t="shared" si="1"/>
        <v>0.2328320271128998</v>
      </c>
      <c r="H20" s="9">
        <v>23296</v>
      </c>
      <c r="I20" s="21">
        <f t="shared" si="4"/>
        <v>0.013681172765915463</v>
      </c>
      <c r="J20" s="9">
        <f t="shared" si="5"/>
        <v>309</v>
      </c>
      <c r="K20" s="21">
        <f t="shared" si="6"/>
        <v>0.01326407967032967</v>
      </c>
    </row>
    <row r="21" spans="1:11" ht="12.75">
      <c r="A21" s="33" t="s">
        <v>35</v>
      </c>
      <c r="B21" s="9">
        <v>19350</v>
      </c>
      <c r="C21" s="11">
        <f t="shared" si="2"/>
        <v>0.01136378318254053</v>
      </c>
      <c r="D21" s="10">
        <v>10778</v>
      </c>
      <c r="E21" s="12">
        <f t="shared" si="3"/>
        <v>0.5570025839793281</v>
      </c>
      <c r="F21" s="10">
        <f t="shared" si="0"/>
        <v>8572</v>
      </c>
      <c r="G21" s="13">
        <f t="shared" si="1"/>
        <v>0.44299741602067183</v>
      </c>
      <c r="H21" s="9">
        <v>18724</v>
      </c>
      <c r="I21" s="21">
        <f t="shared" si="4"/>
        <v>0.010996148646505886</v>
      </c>
      <c r="J21" s="9">
        <f t="shared" si="5"/>
        <v>626</v>
      </c>
      <c r="K21" s="21">
        <f t="shared" si="6"/>
        <v>0.033433027130954925</v>
      </c>
    </row>
    <row r="22" spans="1:11" ht="12.75">
      <c r="A22" s="33" t="s">
        <v>24</v>
      </c>
      <c r="B22" s="9">
        <v>18116</v>
      </c>
      <c r="C22" s="11">
        <f t="shared" si="2"/>
        <v>0.01063908507157128</v>
      </c>
      <c r="D22" s="10">
        <v>10948</v>
      </c>
      <c r="E22" s="12">
        <f t="shared" si="3"/>
        <v>0.6043276661514683</v>
      </c>
      <c r="F22" s="10">
        <f t="shared" si="0"/>
        <v>7168</v>
      </c>
      <c r="G22" s="13">
        <f t="shared" si="1"/>
        <v>0.3956723338485317</v>
      </c>
      <c r="H22" s="9">
        <v>17421</v>
      </c>
      <c r="I22" s="21">
        <f t="shared" si="4"/>
        <v>0.01023092851798649</v>
      </c>
      <c r="J22" s="9">
        <f t="shared" si="5"/>
        <v>695</v>
      </c>
      <c r="K22" s="21">
        <f t="shared" si="6"/>
        <v>0.039894380345559956</v>
      </c>
    </row>
    <row r="23" spans="1:11" ht="12.75">
      <c r="A23" s="33" t="s">
        <v>160</v>
      </c>
      <c r="B23" s="9">
        <v>16379</v>
      </c>
      <c r="C23" s="11">
        <f t="shared" si="2"/>
        <v>0.009618987325417641</v>
      </c>
      <c r="D23" s="10">
        <v>9421</v>
      </c>
      <c r="E23" s="12">
        <f t="shared" si="3"/>
        <v>0.5751877403992918</v>
      </c>
      <c r="F23" s="10">
        <f t="shared" si="0"/>
        <v>6958</v>
      </c>
      <c r="G23" s="13">
        <f t="shared" si="1"/>
        <v>0.42481225960070823</v>
      </c>
      <c r="H23" s="9">
        <v>15323</v>
      </c>
      <c r="I23" s="21">
        <f t="shared" si="4"/>
        <v>0.008998824274215429</v>
      </c>
      <c r="J23" s="9">
        <f t="shared" si="5"/>
        <v>1056</v>
      </c>
      <c r="K23" s="21">
        <f t="shared" si="6"/>
        <v>0.06891600861450108</v>
      </c>
    </row>
    <row r="24" spans="1:11" ht="12.75">
      <c r="A24" s="33" t="s">
        <v>122</v>
      </c>
      <c r="B24" s="9">
        <v>14808</v>
      </c>
      <c r="C24" s="11">
        <f t="shared" si="2"/>
        <v>0.008696377331631018</v>
      </c>
      <c r="D24" s="10">
        <v>3505</v>
      </c>
      <c r="E24" s="12">
        <f t="shared" si="3"/>
        <v>0.23669638033495408</v>
      </c>
      <c r="F24" s="10">
        <f t="shared" si="0"/>
        <v>11303</v>
      </c>
      <c r="G24" s="13">
        <f t="shared" si="1"/>
        <v>0.7633036196650459</v>
      </c>
      <c r="H24" s="9">
        <v>13880</v>
      </c>
      <c r="I24" s="21">
        <f t="shared" si="4"/>
        <v>0.008151385559362406</v>
      </c>
      <c r="J24" s="9">
        <f t="shared" si="5"/>
        <v>928</v>
      </c>
      <c r="K24" s="21">
        <f t="shared" si="6"/>
        <v>0.06685878962536022</v>
      </c>
    </row>
    <row r="25" spans="1:11" ht="12.75">
      <c r="A25" s="33" t="s">
        <v>106</v>
      </c>
      <c r="B25" s="9">
        <v>14688</v>
      </c>
      <c r="C25" s="11">
        <f t="shared" si="2"/>
        <v>0.008625904257630766</v>
      </c>
      <c r="D25" s="10">
        <v>3779</v>
      </c>
      <c r="E25" s="12">
        <f t="shared" si="3"/>
        <v>0.2572848583877996</v>
      </c>
      <c r="F25" s="10">
        <f t="shared" si="0"/>
        <v>10909</v>
      </c>
      <c r="G25" s="13">
        <f t="shared" si="1"/>
        <v>0.7427151416122004</v>
      </c>
      <c r="H25" s="9">
        <v>13241</v>
      </c>
      <c r="I25" s="21">
        <f t="shared" si="4"/>
        <v>0.0077761164403110684</v>
      </c>
      <c r="J25" s="9">
        <f t="shared" si="5"/>
        <v>1447</v>
      </c>
      <c r="K25" s="21">
        <f t="shared" si="6"/>
        <v>0.10928177630088362</v>
      </c>
    </row>
    <row r="26" spans="1:11" ht="12.75">
      <c r="A26" s="33" t="s">
        <v>121</v>
      </c>
      <c r="B26" s="9">
        <v>13180</v>
      </c>
      <c r="C26" s="11">
        <f t="shared" si="2"/>
        <v>0.0077402926276942735</v>
      </c>
      <c r="D26" s="10">
        <v>3224</v>
      </c>
      <c r="E26" s="12">
        <f t="shared" si="3"/>
        <v>0.24461305007587253</v>
      </c>
      <c r="F26" s="10">
        <f t="shared" si="0"/>
        <v>9956</v>
      </c>
      <c r="G26" s="13">
        <f t="shared" si="1"/>
        <v>0.7553869499241275</v>
      </c>
      <c r="H26" s="9">
        <v>10889</v>
      </c>
      <c r="I26" s="21">
        <f t="shared" si="4"/>
        <v>0.006394844189906141</v>
      </c>
      <c r="J26" s="9">
        <f t="shared" si="5"/>
        <v>2291</v>
      </c>
      <c r="K26" s="21">
        <f t="shared" si="6"/>
        <v>0.2103958122876297</v>
      </c>
    </row>
    <row r="27" spans="1:11" ht="12.75">
      <c r="A27" s="33" t="s">
        <v>104</v>
      </c>
      <c r="B27" s="9">
        <v>11539</v>
      </c>
      <c r="C27" s="11">
        <f t="shared" si="2"/>
        <v>0.006776573340740837</v>
      </c>
      <c r="D27" s="10">
        <v>5581</v>
      </c>
      <c r="E27" s="12">
        <f t="shared" si="3"/>
        <v>0.48366409567553514</v>
      </c>
      <c r="F27" s="10">
        <f t="shared" si="0"/>
        <v>5958</v>
      </c>
      <c r="G27" s="13">
        <f t="shared" si="1"/>
        <v>0.5163359043244649</v>
      </c>
      <c r="H27" s="9">
        <v>10817</v>
      </c>
      <c r="I27" s="21">
        <f t="shared" si="4"/>
        <v>0.006352560345505991</v>
      </c>
      <c r="J27" s="9">
        <f t="shared" si="5"/>
        <v>722</v>
      </c>
      <c r="K27" s="21">
        <f t="shared" si="6"/>
        <v>0.06674678746417675</v>
      </c>
    </row>
    <row r="28" spans="1:11" ht="12.75">
      <c r="A28" s="33" t="s">
        <v>109</v>
      </c>
      <c r="B28" s="9">
        <v>10147</v>
      </c>
      <c r="C28" s="11">
        <f t="shared" si="2"/>
        <v>0.005959085682337921</v>
      </c>
      <c r="D28" s="10">
        <v>3548</v>
      </c>
      <c r="E28" s="12">
        <f t="shared" si="3"/>
        <v>0.3496599980289741</v>
      </c>
      <c r="F28" s="10">
        <f t="shared" si="0"/>
        <v>6599</v>
      </c>
      <c r="G28" s="13">
        <f t="shared" si="1"/>
        <v>0.6503400019710259</v>
      </c>
      <c r="H28" s="9">
        <v>7524</v>
      </c>
      <c r="I28" s="21">
        <f t="shared" si="4"/>
        <v>0.00441866173981576</v>
      </c>
      <c r="J28" s="9">
        <f t="shared" si="5"/>
        <v>2623</v>
      </c>
      <c r="K28" s="21">
        <f t="shared" si="6"/>
        <v>0.3486177565124934</v>
      </c>
    </row>
    <row r="29" spans="1:11" ht="12.75">
      <c r="A29" s="33" t="s">
        <v>37</v>
      </c>
      <c r="B29" s="9">
        <v>9570</v>
      </c>
      <c r="C29" s="11">
        <f t="shared" si="2"/>
        <v>0.005620227651520046</v>
      </c>
      <c r="D29" s="10">
        <v>4894</v>
      </c>
      <c r="E29" s="12">
        <f t="shared" si="3"/>
        <v>0.5113897596656217</v>
      </c>
      <c r="F29" s="10">
        <f t="shared" si="0"/>
        <v>4676</v>
      </c>
      <c r="G29" s="13">
        <f t="shared" si="1"/>
        <v>0.4886102403343783</v>
      </c>
      <c r="H29" s="9">
        <v>8975</v>
      </c>
      <c r="I29" s="21">
        <f t="shared" si="4"/>
        <v>0.005270798659602133</v>
      </c>
      <c r="J29" s="9">
        <f t="shared" si="5"/>
        <v>595</v>
      </c>
      <c r="K29" s="21">
        <f t="shared" si="6"/>
        <v>0.06629526462395544</v>
      </c>
    </row>
    <row r="30" spans="1:11" ht="12.75">
      <c r="A30" s="33" t="s">
        <v>119</v>
      </c>
      <c r="B30" s="9">
        <v>7344</v>
      </c>
      <c r="C30" s="11">
        <f t="shared" si="2"/>
        <v>0.004312952128815383</v>
      </c>
      <c r="D30" s="10">
        <v>1975</v>
      </c>
      <c r="E30" s="12">
        <f t="shared" si="3"/>
        <v>0.2689270152505447</v>
      </c>
      <c r="F30" s="10">
        <f t="shared" si="0"/>
        <v>5369</v>
      </c>
      <c r="G30" s="13">
        <f t="shared" si="1"/>
        <v>0.7310729847494554</v>
      </c>
      <c r="H30" s="9">
        <v>6544</v>
      </c>
      <c r="I30" s="21">
        <f t="shared" si="4"/>
        <v>0.0038431316354803737</v>
      </c>
      <c r="J30" s="9">
        <f t="shared" si="5"/>
        <v>800</v>
      </c>
      <c r="K30" s="21">
        <f t="shared" si="6"/>
        <v>0.12224938875305623</v>
      </c>
    </row>
    <row r="31" spans="1:11" ht="12.75">
      <c r="A31" s="33" t="s">
        <v>75</v>
      </c>
      <c r="B31" s="9">
        <v>6586</v>
      </c>
      <c r="C31" s="11">
        <f t="shared" si="2"/>
        <v>0.003867797211380462</v>
      </c>
      <c r="D31" s="10">
        <v>2789</v>
      </c>
      <c r="E31" s="12">
        <f t="shared" si="3"/>
        <v>0.4234740358335864</v>
      </c>
      <c r="F31" s="10">
        <f t="shared" si="0"/>
        <v>3797</v>
      </c>
      <c r="G31" s="13">
        <f t="shared" si="1"/>
        <v>0.5765259641664136</v>
      </c>
      <c r="H31" s="9">
        <v>6278</v>
      </c>
      <c r="I31" s="21">
        <f t="shared" si="4"/>
        <v>0.0036869163214464833</v>
      </c>
      <c r="J31" s="9">
        <f t="shared" si="5"/>
        <v>308</v>
      </c>
      <c r="K31" s="21">
        <f t="shared" si="6"/>
        <v>0.04906021025804396</v>
      </c>
    </row>
    <row r="32" spans="1:11" ht="12.75">
      <c r="A32" s="33" t="s">
        <v>113</v>
      </c>
      <c r="B32" s="9">
        <v>5877</v>
      </c>
      <c r="C32" s="11">
        <f t="shared" si="2"/>
        <v>0.00345141879916231</v>
      </c>
      <c r="D32" s="10">
        <v>1057</v>
      </c>
      <c r="E32" s="12">
        <f t="shared" si="3"/>
        <v>0.1798536668368215</v>
      </c>
      <c r="F32" s="10">
        <f t="shared" si="0"/>
        <v>4820</v>
      </c>
      <c r="G32" s="13">
        <f t="shared" si="1"/>
        <v>0.8201463331631785</v>
      </c>
      <c r="H32" s="9">
        <v>5206</v>
      </c>
      <c r="I32" s="21">
        <f t="shared" si="4"/>
        <v>0.003057356860377571</v>
      </c>
      <c r="J32" s="9">
        <f t="shared" si="5"/>
        <v>671</v>
      </c>
      <c r="K32" s="21">
        <f t="shared" si="6"/>
        <v>0.1288897426046869</v>
      </c>
    </row>
    <row r="33" spans="1:11" ht="12.75">
      <c r="A33" s="33" t="s">
        <v>102</v>
      </c>
      <c r="B33" s="9">
        <v>5793</v>
      </c>
      <c r="C33" s="11">
        <f t="shared" si="2"/>
        <v>0.003402087647362134</v>
      </c>
      <c r="D33" s="10">
        <v>2101</v>
      </c>
      <c r="E33" s="12">
        <f t="shared" si="3"/>
        <v>0.36267909546003796</v>
      </c>
      <c r="F33" s="10">
        <f t="shared" si="0"/>
        <v>3692</v>
      </c>
      <c r="G33" s="13">
        <f t="shared" si="1"/>
        <v>0.637320904539962</v>
      </c>
      <c r="H33" s="9">
        <v>4915</v>
      </c>
      <c r="I33" s="21">
        <f t="shared" si="4"/>
        <v>0.0028864596559269617</v>
      </c>
      <c r="J33" s="9">
        <f t="shared" si="5"/>
        <v>878</v>
      </c>
      <c r="K33" s="21">
        <f t="shared" si="6"/>
        <v>0.17863682604272635</v>
      </c>
    </row>
    <row r="34" spans="1:11" ht="12.75">
      <c r="A34" s="33" t="s">
        <v>45</v>
      </c>
      <c r="B34" s="9">
        <v>5511</v>
      </c>
      <c r="C34" s="11">
        <f t="shared" si="2"/>
        <v>0.0032364759234615433</v>
      </c>
      <c r="D34" s="10">
        <v>2777</v>
      </c>
      <c r="E34" s="12">
        <f t="shared" si="3"/>
        <v>0.5039012883324261</v>
      </c>
      <c r="F34" s="10">
        <f t="shared" si="0"/>
        <v>2734</v>
      </c>
      <c r="G34" s="13">
        <f t="shared" si="1"/>
        <v>0.49609871166757397</v>
      </c>
      <c r="H34" s="9">
        <v>5208</v>
      </c>
      <c r="I34" s="21">
        <f t="shared" si="4"/>
        <v>0.0030585314116109087</v>
      </c>
      <c r="J34" s="9">
        <f t="shared" si="5"/>
        <v>303</v>
      </c>
      <c r="K34" s="21">
        <f t="shared" si="6"/>
        <v>0.058179723502304145</v>
      </c>
    </row>
    <row r="35" spans="1:11" ht="12.75">
      <c r="A35" s="33" t="s">
        <v>107</v>
      </c>
      <c r="B35" s="9">
        <v>4903</v>
      </c>
      <c r="C35" s="11">
        <f t="shared" si="2"/>
        <v>0.0028794123485269365</v>
      </c>
      <c r="D35" s="10">
        <v>1107</v>
      </c>
      <c r="E35" s="12">
        <f t="shared" si="3"/>
        <v>0.22578013461146237</v>
      </c>
      <c r="F35" s="10">
        <f t="shared" si="0"/>
        <v>3796</v>
      </c>
      <c r="G35" s="13">
        <f t="shared" si="1"/>
        <v>0.7742198653885376</v>
      </c>
      <c r="H35" s="9">
        <v>3917</v>
      </c>
      <c r="I35" s="21">
        <f t="shared" si="4"/>
        <v>0.002300358590491538</v>
      </c>
      <c r="J35" s="9">
        <f t="shared" si="5"/>
        <v>986</v>
      </c>
      <c r="K35" s="21">
        <f t="shared" si="6"/>
        <v>0.2517232575950983</v>
      </c>
    </row>
    <row r="36" spans="1:11" ht="12.75">
      <c r="A36" s="33" t="s">
        <v>22</v>
      </c>
      <c r="B36" s="9">
        <v>4756</v>
      </c>
      <c r="C36" s="11">
        <f t="shared" si="2"/>
        <v>0.0027930828328766285</v>
      </c>
      <c r="D36" s="10">
        <v>3172</v>
      </c>
      <c r="E36" s="12">
        <f t="shared" si="3"/>
        <v>0.6669470142977292</v>
      </c>
      <c r="F36" s="10">
        <f t="shared" si="0"/>
        <v>1584</v>
      </c>
      <c r="G36" s="13">
        <f t="shared" si="1"/>
        <v>0.3330529857022708</v>
      </c>
      <c r="H36" s="9">
        <v>4557</v>
      </c>
      <c r="I36" s="21">
        <f t="shared" si="4"/>
        <v>0.002676214985159545</v>
      </c>
      <c r="J36" s="9">
        <f t="shared" si="5"/>
        <v>199</v>
      </c>
      <c r="K36" s="21">
        <f t="shared" si="6"/>
        <v>0.04366908053543998</v>
      </c>
    </row>
    <row r="37" spans="1:11" ht="12.75">
      <c r="A37" s="33" t="s">
        <v>28</v>
      </c>
      <c r="B37" s="9">
        <v>3728</v>
      </c>
      <c r="C37" s="11">
        <f t="shared" si="2"/>
        <v>0.002189363498941142</v>
      </c>
      <c r="D37" s="10">
        <v>1814</v>
      </c>
      <c r="E37" s="12">
        <f t="shared" si="3"/>
        <v>0.486587982832618</v>
      </c>
      <c r="F37" s="10">
        <f t="shared" si="0"/>
        <v>1914</v>
      </c>
      <c r="G37" s="13">
        <f t="shared" si="1"/>
        <v>0.5134120171673819</v>
      </c>
      <c r="H37" s="9">
        <v>3657</v>
      </c>
      <c r="I37" s="21">
        <f t="shared" si="4"/>
        <v>0.00214766693015766</v>
      </c>
      <c r="J37" s="9">
        <f t="shared" si="5"/>
        <v>71</v>
      </c>
      <c r="K37" s="21">
        <f t="shared" si="6"/>
        <v>0.019414820891441073</v>
      </c>
    </row>
    <row r="38" spans="1:11" ht="12.75">
      <c r="A38" s="33" t="s">
        <v>120</v>
      </c>
      <c r="B38" s="9">
        <v>3676</v>
      </c>
      <c r="C38" s="11">
        <f t="shared" si="2"/>
        <v>0.0021588251668743664</v>
      </c>
      <c r="D38" s="10">
        <v>787</v>
      </c>
      <c r="E38" s="12">
        <f aca="true" t="shared" si="7" ref="E38:E69">+D38/B38</f>
        <v>0.21409140369967355</v>
      </c>
      <c r="F38" s="10">
        <f aca="true" t="shared" si="8" ref="F38:F69">+B38-D38</f>
        <v>2889</v>
      </c>
      <c r="G38" s="13">
        <f aca="true" t="shared" si="9" ref="G38:G69">+F38/B38</f>
        <v>0.7859085963003264</v>
      </c>
      <c r="H38" s="9">
        <v>3064</v>
      </c>
      <c r="I38" s="21">
        <f t="shared" si="4"/>
        <v>0.0017994124894730845</v>
      </c>
      <c r="J38" s="9">
        <f t="shared" si="5"/>
        <v>612</v>
      </c>
      <c r="K38" s="21">
        <f t="shared" si="6"/>
        <v>0.19973890339425587</v>
      </c>
    </row>
    <row r="39" spans="1:11" ht="12.75">
      <c r="A39" s="33" t="s">
        <v>132</v>
      </c>
      <c r="B39" s="9">
        <v>3055</v>
      </c>
      <c r="C39" s="11">
        <f t="shared" si="2"/>
        <v>0.0017941270089230658</v>
      </c>
      <c r="D39" s="10">
        <v>2122</v>
      </c>
      <c r="E39" s="12">
        <f t="shared" si="7"/>
        <v>0.6945990180032733</v>
      </c>
      <c r="F39" s="10">
        <f t="shared" si="8"/>
        <v>933</v>
      </c>
      <c r="G39" s="13">
        <f t="shared" si="9"/>
        <v>0.30540098199672666</v>
      </c>
      <c r="H39" s="9">
        <v>2608</v>
      </c>
      <c r="I39" s="21">
        <f t="shared" si="4"/>
        <v>0.0015316148082721295</v>
      </c>
      <c r="J39" s="9">
        <f t="shared" si="5"/>
        <v>447</v>
      </c>
      <c r="K39" s="21">
        <f t="shared" si="6"/>
        <v>0.1713957055214724</v>
      </c>
    </row>
    <row r="40" spans="1:11" ht="12.75">
      <c r="A40" s="33" t="s">
        <v>134</v>
      </c>
      <c r="B40" s="9">
        <v>2930</v>
      </c>
      <c r="C40" s="11">
        <f t="shared" si="2"/>
        <v>0.0017207175568394707</v>
      </c>
      <c r="D40" s="10">
        <v>659</v>
      </c>
      <c r="E40" s="12">
        <f t="shared" si="7"/>
        <v>0.2249146757679181</v>
      </c>
      <c r="F40" s="10">
        <f t="shared" si="8"/>
        <v>2271</v>
      </c>
      <c r="G40" s="13">
        <f t="shared" si="9"/>
        <v>0.7750853242320819</v>
      </c>
      <c r="H40" s="9">
        <v>2690</v>
      </c>
      <c r="I40" s="21">
        <f t="shared" si="4"/>
        <v>0.0015797714088389679</v>
      </c>
      <c r="J40" s="9">
        <f t="shared" si="5"/>
        <v>240</v>
      </c>
      <c r="K40" s="21">
        <f t="shared" si="6"/>
        <v>0.08921933085501858</v>
      </c>
    </row>
    <row r="41" spans="1:11" ht="12.75">
      <c r="A41" s="33" t="s">
        <v>7</v>
      </c>
      <c r="B41" s="9">
        <v>2614</v>
      </c>
      <c r="C41" s="11">
        <f t="shared" si="2"/>
        <v>0.001535138461972142</v>
      </c>
      <c r="D41" s="10">
        <v>1396</v>
      </c>
      <c r="E41" s="12">
        <f t="shared" si="7"/>
        <v>0.5340474368783473</v>
      </c>
      <c r="F41" s="10">
        <f t="shared" si="8"/>
        <v>1218</v>
      </c>
      <c r="G41" s="13">
        <f t="shared" si="9"/>
        <v>0.4659525631216526</v>
      </c>
      <c r="H41" s="9">
        <v>2336</v>
      </c>
      <c r="I41" s="21">
        <f t="shared" si="4"/>
        <v>0.0013718758405382263</v>
      </c>
      <c r="J41" s="9">
        <f t="shared" si="5"/>
        <v>278</v>
      </c>
      <c r="K41" s="21">
        <f t="shared" si="6"/>
        <v>0.1190068493150685</v>
      </c>
    </row>
    <row r="42" spans="1:11" ht="12.75">
      <c r="A42" s="33" t="s">
        <v>34</v>
      </c>
      <c r="B42" s="9">
        <v>2415</v>
      </c>
      <c r="C42" s="11">
        <f t="shared" si="2"/>
        <v>0.0014182706142550584</v>
      </c>
      <c r="D42" s="10">
        <v>1190</v>
      </c>
      <c r="E42" s="12">
        <f t="shared" si="7"/>
        <v>0.4927536231884058</v>
      </c>
      <c r="F42" s="10">
        <f t="shared" si="8"/>
        <v>1225</v>
      </c>
      <c r="G42" s="13">
        <f t="shared" si="9"/>
        <v>0.5072463768115942</v>
      </c>
      <c r="H42" s="9">
        <v>2254</v>
      </c>
      <c r="I42" s="21">
        <f t="shared" si="4"/>
        <v>0.001323719239971388</v>
      </c>
      <c r="J42" s="9">
        <f t="shared" si="5"/>
        <v>161</v>
      </c>
      <c r="K42" s="21">
        <f t="shared" si="6"/>
        <v>0.07142857142857142</v>
      </c>
    </row>
    <row r="43" spans="1:11" ht="12.75">
      <c r="A43" s="33" t="s">
        <v>14</v>
      </c>
      <c r="B43" s="9">
        <v>2353</v>
      </c>
      <c r="C43" s="11">
        <f t="shared" si="2"/>
        <v>0.0013818595260215952</v>
      </c>
      <c r="D43" s="10">
        <v>1255</v>
      </c>
      <c r="E43" s="12">
        <f t="shared" si="7"/>
        <v>0.533361665958351</v>
      </c>
      <c r="F43" s="10">
        <f t="shared" si="8"/>
        <v>1098</v>
      </c>
      <c r="G43" s="13">
        <f t="shared" si="9"/>
        <v>0.46663833404164895</v>
      </c>
      <c r="H43" s="9">
        <v>2247</v>
      </c>
      <c r="I43" s="21">
        <f t="shared" si="4"/>
        <v>0.0013196083106547065</v>
      </c>
      <c r="J43" s="9">
        <f t="shared" si="5"/>
        <v>106</v>
      </c>
      <c r="K43" s="21">
        <f t="shared" si="6"/>
        <v>0.04717400979083222</v>
      </c>
    </row>
    <row r="44" spans="1:11" ht="12.75">
      <c r="A44" s="33" t="s">
        <v>139</v>
      </c>
      <c r="B44" s="9">
        <v>1994</v>
      </c>
      <c r="C44" s="11">
        <f t="shared" si="2"/>
        <v>0.00117102757963751</v>
      </c>
      <c r="D44" s="10">
        <v>757</v>
      </c>
      <c r="E44" s="12">
        <f t="shared" si="7"/>
        <v>0.37963891675025074</v>
      </c>
      <c r="F44" s="10">
        <f t="shared" si="8"/>
        <v>1237</v>
      </c>
      <c r="G44" s="13">
        <f t="shared" si="9"/>
        <v>0.6203610832497493</v>
      </c>
      <c r="H44" s="9">
        <v>1692</v>
      </c>
      <c r="I44" s="21">
        <f t="shared" si="4"/>
        <v>0.0009936703434035442</v>
      </c>
      <c r="J44" s="9">
        <f t="shared" si="5"/>
        <v>302</v>
      </c>
      <c r="K44" s="21">
        <f t="shared" si="6"/>
        <v>0.17848699763593381</v>
      </c>
    </row>
    <row r="45" spans="1:11" ht="12.75">
      <c r="A45" s="33" t="s">
        <v>110</v>
      </c>
      <c r="B45" s="9">
        <v>1788</v>
      </c>
      <c r="C45" s="11">
        <f t="shared" si="2"/>
        <v>0.0010500488026037452</v>
      </c>
      <c r="D45" s="10">
        <v>366</v>
      </c>
      <c r="E45" s="12">
        <f t="shared" si="7"/>
        <v>0.20469798657718122</v>
      </c>
      <c r="F45" s="10">
        <f t="shared" si="8"/>
        <v>1422</v>
      </c>
      <c r="G45" s="13">
        <f t="shared" si="9"/>
        <v>0.7953020134228188</v>
      </c>
      <c r="H45" s="9">
        <v>1408</v>
      </c>
      <c r="I45" s="21">
        <f t="shared" si="4"/>
        <v>0.0008268840682696159</v>
      </c>
      <c r="J45" s="9">
        <f t="shared" si="5"/>
        <v>380</v>
      </c>
      <c r="K45" s="21">
        <f t="shared" si="6"/>
        <v>0.26988636363636365</v>
      </c>
    </row>
    <row r="46" spans="1:11" ht="12.75">
      <c r="A46" s="33" t="s">
        <v>115</v>
      </c>
      <c r="B46" s="9">
        <v>1685</v>
      </c>
      <c r="C46" s="11">
        <f t="shared" si="2"/>
        <v>0.0009895594140868628</v>
      </c>
      <c r="D46" s="10">
        <v>316</v>
      </c>
      <c r="E46" s="12">
        <f t="shared" si="7"/>
        <v>0.18753709198813057</v>
      </c>
      <c r="F46" s="10">
        <f t="shared" si="8"/>
        <v>1369</v>
      </c>
      <c r="G46" s="13">
        <f t="shared" si="9"/>
        <v>0.8124629080118695</v>
      </c>
      <c r="H46" s="9">
        <v>1415</v>
      </c>
      <c r="I46" s="21">
        <f t="shared" si="4"/>
        <v>0.0008309949975862973</v>
      </c>
      <c r="J46" s="9">
        <f t="shared" si="5"/>
        <v>270</v>
      </c>
      <c r="K46" s="21">
        <f t="shared" si="6"/>
        <v>0.19081272084805653</v>
      </c>
    </row>
    <row r="47" spans="1:11" ht="12.75">
      <c r="A47" s="33" t="s">
        <v>42</v>
      </c>
      <c r="B47" s="9">
        <v>1683</v>
      </c>
      <c r="C47" s="11">
        <f t="shared" si="2"/>
        <v>0.0009883848628535253</v>
      </c>
      <c r="D47" s="10">
        <v>451</v>
      </c>
      <c r="E47" s="12">
        <f t="shared" si="7"/>
        <v>0.2679738562091503</v>
      </c>
      <c r="F47" s="10">
        <f t="shared" si="8"/>
        <v>1232</v>
      </c>
      <c r="G47" s="13">
        <f t="shared" si="9"/>
        <v>0.7320261437908496</v>
      </c>
      <c r="H47" s="9">
        <v>1569</v>
      </c>
      <c r="I47" s="21">
        <f t="shared" si="4"/>
        <v>0.0009214354425532864</v>
      </c>
      <c r="J47" s="9">
        <f t="shared" si="5"/>
        <v>114</v>
      </c>
      <c r="K47" s="21">
        <f t="shared" si="6"/>
        <v>0.07265774378585087</v>
      </c>
    </row>
    <row r="48" spans="1:11" ht="12.75">
      <c r="A48" s="33" t="s">
        <v>140</v>
      </c>
      <c r="B48" s="9">
        <v>1521</v>
      </c>
      <c r="C48" s="11">
        <f t="shared" si="2"/>
        <v>0.0008932462129531859</v>
      </c>
      <c r="D48" s="10">
        <v>1021</v>
      </c>
      <c r="E48" s="12">
        <f t="shared" si="7"/>
        <v>0.6712689020381328</v>
      </c>
      <c r="F48" s="10">
        <f t="shared" si="8"/>
        <v>500</v>
      </c>
      <c r="G48" s="13">
        <f t="shared" si="9"/>
        <v>0.32873109796186717</v>
      </c>
      <c r="H48" s="9">
        <v>1476</v>
      </c>
      <c r="I48" s="21">
        <f t="shared" si="4"/>
        <v>0.0008668188102030917</v>
      </c>
      <c r="J48" s="9">
        <f t="shared" si="5"/>
        <v>45</v>
      </c>
      <c r="K48" s="21">
        <f t="shared" si="6"/>
        <v>0.03048780487804878</v>
      </c>
    </row>
    <row r="49" spans="1:11" ht="12.75">
      <c r="A49" s="33" t="s">
        <v>89</v>
      </c>
      <c r="B49" s="9">
        <v>1520</v>
      </c>
      <c r="C49" s="11">
        <f t="shared" si="2"/>
        <v>0.0008926589373365172</v>
      </c>
      <c r="D49" s="10">
        <v>528</v>
      </c>
      <c r="E49" s="12">
        <f t="shared" si="7"/>
        <v>0.3473684210526316</v>
      </c>
      <c r="F49" s="10">
        <f t="shared" si="8"/>
        <v>992</v>
      </c>
      <c r="G49" s="13">
        <f t="shared" si="9"/>
        <v>0.6526315789473685</v>
      </c>
      <c r="H49" s="9">
        <v>1521</v>
      </c>
      <c r="I49" s="21">
        <f t="shared" si="4"/>
        <v>0.0008932462129531859</v>
      </c>
      <c r="J49" s="9">
        <f t="shared" si="5"/>
        <v>-1</v>
      </c>
      <c r="K49" s="21">
        <f t="shared" si="6"/>
        <v>-0.0006574621959237344</v>
      </c>
    </row>
    <row r="50" spans="1:11" ht="12.75">
      <c r="A50" s="33" t="s">
        <v>133</v>
      </c>
      <c r="B50" s="9">
        <v>1498</v>
      </c>
      <c r="C50" s="11">
        <f t="shared" si="2"/>
        <v>0.0008797388737698044</v>
      </c>
      <c r="D50" s="10">
        <v>959</v>
      </c>
      <c r="E50" s="12">
        <f t="shared" si="7"/>
        <v>0.6401869158878505</v>
      </c>
      <c r="F50" s="10">
        <f t="shared" si="8"/>
        <v>539</v>
      </c>
      <c r="G50" s="13">
        <f t="shared" si="9"/>
        <v>0.3598130841121495</v>
      </c>
      <c r="H50" s="9">
        <v>1238</v>
      </c>
      <c r="I50" s="21">
        <f t="shared" si="4"/>
        <v>0.0007270472134359265</v>
      </c>
      <c r="J50" s="9">
        <f t="shared" si="5"/>
        <v>260</v>
      </c>
      <c r="K50" s="21">
        <f t="shared" si="6"/>
        <v>0.210016155088853</v>
      </c>
    </row>
    <row r="51" spans="1:11" ht="12.75">
      <c r="A51" s="33" t="s">
        <v>20</v>
      </c>
      <c r="B51" s="9">
        <v>1444</v>
      </c>
      <c r="C51" s="11">
        <f t="shared" si="2"/>
        <v>0.0008480259904696913</v>
      </c>
      <c r="D51" s="10">
        <v>661</v>
      </c>
      <c r="E51" s="12">
        <f t="shared" si="7"/>
        <v>0.4577562326869806</v>
      </c>
      <c r="F51" s="10">
        <f t="shared" si="8"/>
        <v>783</v>
      </c>
      <c r="G51" s="13">
        <f t="shared" si="9"/>
        <v>0.5422437673130194</v>
      </c>
      <c r="H51" s="9">
        <v>1441</v>
      </c>
      <c r="I51" s="21">
        <f t="shared" si="4"/>
        <v>0.000846264163619685</v>
      </c>
      <c r="J51" s="9">
        <f t="shared" si="5"/>
        <v>3</v>
      </c>
      <c r="K51" s="21">
        <f t="shared" si="6"/>
        <v>0.002081887578070784</v>
      </c>
    </row>
    <row r="52" spans="1:11" ht="12.75">
      <c r="A52" s="33" t="s">
        <v>118</v>
      </c>
      <c r="B52" s="9">
        <v>1392</v>
      </c>
      <c r="C52" s="11">
        <f t="shared" si="2"/>
        <v>0.0008174876584029157</v>
      </c>
      <c r="D52" s="10">
        <v>469</v>
      </c>
      <c r="E52" s="12">
        <f t="shared" si="7"/>
        <v>0.3369252873563218</v>
      </c>
      <c r="F52" s="10">
        <f t="shared" si="8"/>
        <v>923</v>
      </c>
      <c r="G52" s="13">
        <f t="shared" si="9"/>
        <v>0.6630747126436781</v>
      </c>
      <c r="H52" s="9">
        <v>1324</v>
      </c>
      <c r="I52" s="21">
        <f t="shared" si="4"/>
        <v>0.00077755291646944</v>
      </c>
      <c r="J52" s="9">
        <f t="shared" si="5"/>
        <v>68</v>
      </c>
      <c r="K52" s="21">
        <f t="shared" si="6"/>
        <v>0.0513595166163142</v>
      </c>
    </row>
    <row r="53" spans="1:11" ht="12.75">
      <c r="A53" s="33" t="s">
        <v>17</v>
      </c>
      <c r="B53" s="9">
        <v>1218</v>
      </c>
      <c r="C53" s="11">
        <f t="shared" si="2"/>
        <v>0.0007153017011025512</v>
      </c>
      <c r="D53" s="10">
        <v>679</v>
      </c>
      <c r="E53" s="12">
        <f t="shared" si="7"/>
        <v>0.5574712643678161</v>
      </c>
      <c r="F53" s="10">
        <f t="shared" si="8"/>
        <v>539</v>
      </c>
      <c r="G53" s="13">
        <f t="shared" si="9"/>
        <v>0.4425287356321839</v>
      </c>
      <c r="H53" s="9">
        <v>1171</v>
      </c>
      <c r="I53" s="21">
        <f t="shared" si="4"/>
        <v>0.0006876997471191194</v>
      </c>
      <c r="J53" s="9">
        <f t="shared" si="5"/>
        <v>47</v>
      </c>
      <c r="K53" s="21">
        <f t="shared" si="6"/>
        <v>0.04013663535439795</v>
      </c>
    </row>
    <row r="54" spans="1:11" ht="12.75">
      <c r="A54" s="33" t="s">
        <v>67</v>
      </c>
      <c r="B54" s="9">
        <v>1184</v>
      </c>
      <c r="C54" s="11">
        <f t="shared" si="2"/>
        <v>0.0006953343301358134</v>
      </c>
      <c r="D54" s="10">
        <v>679</v>
      </c>
      <c r="E54" s="12">
        <f t="shared" si="7"/>
        <v>0.5734797297297297</v>
      </c>
      <c r="F54" s="10">
        <f t="shared" si="8"/>
        <v>505</v>
      </c>
      <c r="G54" s="13">
        <f t="shared" si="9"/>
        <v>0.4265202702702703</v>
      </c>
      <c r="H54" s="9">
        <v>1037</v>
      </c>
      <c r="I54" s="21">
        <f t="shared" si="4"/>
        <v>0.0006090048144855054</v>
      </c>
      <c r="J54" s="9">
        <f t="shared" si="5"/>
        <v>147</v>
      </c>
      <c r="K54" s="21">
        <f t="shared" si="6"/>
        <v>0.14175506268081003</v>
      </c>
    </row>
    <row r="55" spans="1:11" ht="12.75">
      <c r="A55" s="33" t="s">
        <v>156</v>
      </c>
      <c r="B55" s="9">
        <v>1134</v>
      </c>
      <c r="C55" s="11">
        <f t="shared" si="2"/>
        <v>0.0006659705493023753</v>
      </c>
      <c r="D55" s="10">
        <v>326</v>
      </c>
      <c r="E55" s="12">
        <f t="shared" si="7"/>
        <v>0.2874779541446208</v>
      </c>
      <c r="F55" s="10">
        <f t="shared" si="8"/>
        <v>808</v>
      </c>
      <c r="G55" s="13">
        <f t="shared" si="9"/>
        <v>0.7125220458553791</v>
      </c>
      <c r="H55" s="9">
        <v>1033</v>
      </c>
      <c r="I55" s="21">
        <f t="shared" si="4"/>
        <v>0.0006066557120188304</v>
      </c>
      <c r="J55" s="9">
        <f t="shared" si="5"/>
        <v>101</v>
      </c>
      <c r="K55" s="21">
        <f t="shared" si="6"/>
        <v>0.09777347531461762</v>
      </c>
    </row>
    <row r="56" spans="1:11" ht="12.75">
      <c r="A56" s="33" t="s">
        <v>141</v>
      </c>
      <c r="B56" s="9">
        <v>1107</v>
      </c>
      <c r="C56" s="11">
        <f t="shared" si="2"/>
        <v>0.0006501141076523187</v>
      </c>
      <c r="D56" s="10">
        <v>287</v>
      </c>
      <c r="E56" s="12">
        <f t="shared" si="7"/>
        <v>0.25925925925925924</v>
      </c>
      <c r="F56" s="10">
        <f t="shared" si="8"/>
        <v>820</v>
      </c>
      <c r="G56" s="13">
        <f t="shared" si="9"/>
        <v>0.7407407407407407</v>
      </c>
      <c r="H56" s="9">
        <v>1078</v>
      </c>
      <c r="I56" s="21">
        <f t="shared" si="4"/>
        <v>0.0006330831147689246</v>
      </c>
      <c r="J56" s="9">
        <f t="shared" si="5"/>
        <v>29</v>
      </c>
      <c r="K56" s="21">
        <f t="shared" si="6"/>
        <v>0.026901669758812616</v>
      </c>
    </row>
    <row r="57" spans="1:11" ht="12.75">
      <c r="A57" s="33" t="s">
        <v>152</v>
      </c>
      <c r="B57" s="9">
        <v>755</v>
      </c>
      <c r="C57" s="11">
        <f t="shared" si="2"/>
        <v>0.0004433930905849148</v>
      </c>
      <c r="D57" s="10">
        <v>229</v>
      </c>
      <c r="E57" s="12">
        <f t="shared" si="7"/>
        <v>0.3033112582781457</v>
      </c>
      <c r="F57" s="10">
        <f t="shared" si="8"/>
        <v>526</v>
      </c>
      <c r="G57" s="13">
        <f t="shared" si="9"/>
        <v>0.6966887417218544</v>
      </c>
      <c r="H57" s="9">
        <v>766</v>
      </c>
      <c r="I57" s="21">
        <f t="shared" si="4"/>
        <v>0.0004498531223682711</v>
      </c>
      <c r="J57" s="9">
        <f t="shared" si="5"/>
        <v>-11</v>
      </c>
      <c r="K57" s="21">
        <f t="shared" si="6"/>
        <v>-0.014360313315926894</v>
      </c>
    </row>
    <row r="58" spans="1:11" ht="12.75">
      <c r="A58" s="33" t="s">
        <v>145</v>
      </c>
      <c r="B58" s="9">
        <v>744</v>
      </c>
      <c r="C58" s="11">
        <f t="shared" si="2"/>
        <v>0.0004369330588015584</v>
      </c>
      <c r="D58" s="10">
        <v>221</v>
      </c>
      <c r="E58" s="12">
        <f t="shared" si="7"/>
        <v>0.2970430107526882</v>
      </c>
      <c r="F58" s="10">
        <f t="shared" si="8"/>
        <v>523</v>
      </c>
      <c r="G58" s="13">
        <f t="shared" si="9"/>
        <v>0.7029569892473119</v>
      </c>
      <c r="H58" s="9">
        <v>686</v>
      </c>
      <c r="I58" s="21">
        <f t="shared" si="4"/>
        <v>0.00040287107303477025</v>
      </c>
      <c r="J58" s="9">
        <f t="shared" si="5"/>
        <v>58</v>
      </c>
      <c r="K58" s="21">
        <f t="shared" si="6"/>
        <v>0.08454810495626822</v>
      </c>
    </row>
    <row r="59" spans="1:11" ht="12.75">
      <c r="A59" s="33" t="s">
        <v>36</v>
      </c>
      <c r="B59" s="9">
        <v>687</v>
      </c>
      <c r="C59" s="11">
        <f t="shared" si="2"/>
        <v>0.000403458348651439</v>
      </c>
      <c r="D59" s="10">
        <v>395</v>
      </c>
      <c r="E59" s="12">
        <f t="shared" si="7"/>
        <v>0.5749636098981077</v>
      </c>
      <c r="F59" s="10">
        <f t="shared" si="8"/>
        <v>292</v>
      </c>
      <c r="G59" s="13">
        <f t="shared" si="9"/>
        <v>0.42503639010189226</v>
      </c>
      <c r="H59" s="9">
        <v>637</v>
      </c>
      <c r="I59" s="21">
        <f t="shared" si="4"/>
        <v>0.00037409456781800095</v>
      </c>
      <c r="J59" s="9">
        <f t="shared" si="5"/>
        <v>50</v>
      </c>
      <c r="K59" s="21">
        <f t="shared" si="6"/>
        <v>0.07849293563579278</v>
      </c>
    </row>
    <row r="60" spans="1:11" ht="12.75">
      <c r="A60" s="33" t="s">
        <v>60</v>
      </c>
      <c r="B60" s="9">
        <v>681</v>
      </c>
      <c r="C60" s="11">
        <f t="shared" si="2"/>
        <v>0.00039993469495142644</v>
      </c>
      <c r="D60" s="10">
        <v>360</v>
      </c>
      <c r="E60" s="12">
        <f t="shared" si="7"/>
        <v>0.5286343612334802</v>
      </c>
      <c r="F60" s="10">
        <f t="shared" si="8"/>
        <v>321</v>
      </c>
      <c r="G60" s="13">
        <f t="shared" si="9"/>
        <v>0.4713656387665198</v>
      </c>
      <c r="H60" s="9">
        <v>657</v>
      </c>
      <c r="I60" s="21">
        <f t="shared" si="4"/>
        <v>0.0003858400801513762</v>
      </c>
      <c r="J60" s="9">
        <f t="shared" si="5"/>
        <v>24</v>
      </c>
      <c r="K60" s="21">
        <f t="shared" si="6"/>
        <v>0.0365296803652968</v>
      </c>
    </row>
    <row r="61" spans="1:11" ht="12.75">
      <c r="A61" s="33" t="s">
        <v>128</v>
      </c>
      <c r="B61" s="9">
        <v>643</v>
      </c>
      <c r="C61" s="11">
        <f t="shared" si="2"/>
        <v>0.0003776182215180135</v>
      </c>
      <c r="D61" s="10">
        <v>260</v>
      </c>
      <c r="E61" s="12">
        <f t="shared" si="7"/>
        <v>0.40435458786936235</v>
      </c>
      <c r="F61" s="10">
        <f t="shared" si="8"/>
        <v>383</v>
      </c>
      <c r="G61" s="13">
        <f t="shared" si="9"/>
        <v>0.5956454121306376</v>
      </c>
      <c r="H61" s="9">
        <v>578</v>
      </c>
      <c r="I61" s="21">
        <f t="shared" si="4"/>
        <v>0.00033944530643454404</v>
      </c>
      <c r="J61" s="9">
        <f t="shared" si="5"/>
        <v>65</v>
      </c>
      <c r="K61" s="21">
        <f t="shared" si="6"/>
        <v>0.11245674740484429</v>
      </c>
    </row>
    <row r="62" spans="1:11" ht="12.75">
      <c r="A62" s="33" t="s">
        <v>135</v>
      </c>
      <c r="B62" s="9">
        <v>567</v>
      </c>
      <c r="C62" s="11">
        <f t="shared" si="2"/>
        <v>0.00033298527465118764</v>
      </c>
      <c r="D62" s="10">
        <v>386</v>
      </c>
      <c r="E62" s="12">
        <f t="shared" si="7"/>
        <v>0.6807760141093474</v>
      </c>
      <c r="F62" s="10">
        <f t="shared" si="8"/>
        <v>181</v>
      </c>
      <c r="G62" s="13">
        <f t="shared" si="9"/>
        <v>0.31922398589065254</v>
      </c>
      <c r="H62" s="9">
        <v>496</v>
      </c>
      <c r="I62" s="21">
        <f t="shared" si="4"/>
        <v>0.0002912887058677056</v>
      </c>
      <c r="J62" s="9">
        <f t="shared" si="5"/>
        <v>71</v>
      </c>
      <c r="K62" s="21">
        <f t="shared" si="6"/>
        <v>0.1431451612903226</v>
      </c>
    </row>
    <row r="63" spans="1:11" ht="12.75">
      <c r="A63" s="33" t="s">
        <v>49</v>
      </c>
      <c r="B63" s="9">
        <v>555</v>
      </c>
      <c r="C63" s="11">
        <f t="shared" si="2"/>
        <v>0.0003259379672511625</v>
      </c>
      <c r="D63" s="10">
        <v>328</v>
      </c>
      <c r="E63" s="12">
        <f t="shared" si="7"/>
        <v>0.590990990990991</v>
      </c>
      <c r="F63" s="10">
        <f t="shared" si="8"/>
        <v>227</v>
      </c>
      <c r="G63" s="13">
        <f t="shared" si="9"/>
        <v>0.409009009009009</v>
      </c>
      <c r="H63" s="9">
        <v>532</v>
      </c>
      <c r="I63" s="21">
        <f t="shared" si="4"/>
        <v>0.000312430628067781</v>
      </c>
      <c r="J63" s="9">
        <f t="shared" si="5"/>
        <v>23</v>
      </c>
      <c r="K63" s="21">
        <f t="shared" si="6"/>
        <v>0.043233082706766915</v>
      </c>
    </row>
    <row r="64" spans="1:11" ht="12.75">
      <c r="A64" s="33" t="s">
        <v>39</v>
      </c>
      <c r="B64" s="9">
        <v>555</v>
      </c>
      <c r="C64" s="11">
        <f t="shared" si="2"/>
        <v>0.0003259379672511625</v>
      </c>
      <c r="D64" s="10">
        <v>296</v>
      </c>
      <c r="E64" s="12">
        <f t="shared" si="7"/>
        <v>0.5333333333333333</v>
      </c>
      <c r="F64" s="10">
        <f t="shared" si="8"/>
        <v>259</v>
      </c>
      <c r="G64" s="13">
        <f t="shared" si="9"/>
        <v>0.4666666666666667</v>
      </c>
      <c r="H64" s="9">
        <v>468</v>
      </c>
      <c r="I64" s="21">
        <f t="shared" si="4"/>
        <v>0.00027484498860098027</v>
      </c>
      <c r="J64" s="9">
        <f t="shared" si="5"/>
        <v>87</v>
      </c>
      <c r="K64" s="21">
        <f t="shared" si="6"/>
        <v>0.1858974358974359</v>
      </c>
    </row>
    <row r="65" spans="1:11" ht="12.75">
      <c r="A65" s="33" t="s">
        <v>151</v>
      </c>
      <c r="B65" s="9">
        <v>493</v>
      </c>
      <c r="C65" s="11">
        <f t="shared" si="2"/>
        <v>0.0002895268790176993</v>
      </c>
      <c r="D65" s="10">
        <v>255</v>
      </c>
      <c r="E65" s="12">
        <f t="shared" si="7"/>
        <v>0.5172413793103449</v>
      </c>
      <c r="F65" s="10">
        <f t="shared" si="8"/>
        <v>238</v>
      </c>
      <c r="G65" s="13">
        <f t="shared" si="9"/>
        <v>0.4827586206896552</v>
      </c>
      <c r="H65" s="9">
        <v>445</v>
      </c>
      <c r="I65" s="21">
        <f t="shared" si="4"/>
        <v>0.0002613376494175988</v>
      </c>
      <c r="J65" s="9">
        <f t="shared" si="5"/>
        <v>48</v>
      </c>
      <c r="K65" s="21">
        <f t="shared" si="6"/>
        <v>0.10786516853932585</v>
      </c>
    </row>
    <row r="66" spans="1:11" ht="12.75">
      <c r="A66" s="33" t="s">
        <v>161</v>
      </c>
      <c r="B66" s="9">
        <v>491</v>
      </c>
      <c r="C66" s="11">
        <f t="shared" si="2"/>
        <v>0.0002883523277843618</v>
      </c>
      <c r="D66" s="10">
        <v>260</v>
      </c>
      <c r="E66" s="12">
        <f t="shared" si="7"/>
        <v>0.5295315682281059</v>
      </c>
      <c r="F66" s="10">
        <f t="shared" si="8"/>
        <v>231</v>
      </c>
      <c r="G66" s="13">
        <f t="shared" si="9"/>
        <v>0.47046843177189407</v>
      </c>
      <c r="H66" s="9">
        <v>437</v>
      </c>
      <c r="I66" s="21">
        <f t="shared" si="4"/>
        <v>0.0002566394444842487</v>
      </c>
      <c r="J66" s="9">
        <f t="shared" si="5"/>
        <v>54</v>
      </c>
      <c r="K66" s="21">
        <f t="shared" si="6"/>
        <v>0.12356979405034325</v>
      </c>
    </row>
    <row r="67" spans="1:11" ht="12.75">
      <c r="A67" s="33" t="s">
        <v>86</v>
      </c>
      <c r="B67" s="9">
        <v>489</v>
      </c>
      <c r="C67" s="11">
        <f t="shared" si="2"/>
        <v>0.0002871777765510243</v>
      </c>
      <c r="D67" s="10">
        <v>284</v>
      </c>
      <c r="E67" s="12">
        <f t="shared" si="7"/>
        <v>0.5807770961145194</v>
      </c>
      <c r="F67" s="10">
        <f t="shared" si="8"/>
        <v>205</v>
      </c>
      <c r="G67" s="13">
        <f t="shared" si="9"/>
        <v>0.41922290388548056</v>
      </c>
      <c r="H67" s="9">
        <v>438</v>
      </c>
      <c r="I67" s="21">
        <f t="shared" si="4"/>
        <v>0.0002572267201009174</v>
      </c>
      <c r="J67" s="9">
        <f t="shared" si="5"/>
        <v>51</v>
      </c>
      <c r="K67" s="21">
        <f t="shared" si="6"/>
        <v>0.11643835616438356</v>
      </c>
    </row>
    <row r="68" spans="1:11" ht="12.75">
      <c r="A68" s="33" t="s">
        <v>154</v>
      </c>
      <c r="B68" s="9">
        <v>488</v>
      </c>
      <c r="C68" s="11">
        <f t="shared" si="2"/>
        <v>0.0002865905009343555</v>
      </c>
      <c r="D68" s="10">
        <v>288</v>
      </c>
      <c r="E68" s="12">
        <f t="shared" si="7"/>
        <v>0.5901639344262295</v>
      </c>
      <c r="F68" s="10">
        <f t="shared" si="8"/>
        <v>200</v>
      </c>
      <c r="G68" s="13">
        <f t="shared" si="9"/>
        <v>0.4098360655737705</v>
      </c>
      <c r="H68" s="9">
        <v>456</v>
      </c>
      <c r="I68" s="21">
        <f t="shared" si="4"/>
        <v>0.00026779768120095514</v>
      </c>
      <c r="J68" s="9">
        <f t="shared" si="5"/>
        <v>32</v>
      </c>
      <c r="K68" s="21">
        <f t="shared" si="6"/>
        <v>0.07017543859649122</v>
      </c>
    </row>
    <row r="69" spans="1:11" ht="12.75">
      <c r="A69" s="33" t="s">
        <v>93</v>
      </c>
      <c r="B69" s="9">
        <v>484</v>
      </c>
      <c r="C69" s="11">
        <f t="shared" si="2"/>
        <v>0.0002842413984676805</v>
      </c>
      <c r="D69" s="10">
        <v>203</v>
      </c>
      <c r="E69" s="12">
        <f t="shared" si="7"/>
        <v>0.4194214876033058</v>
      </c>
      <c r="F69" s="10">
        <f t="shared" si="8"/>
        <v>281</v>
      </c>
      <c r="G69" s="13">
        <f t="shared" si="9"/>
        <v>0.5805785123966942</v>
      </c>
      <c r="H69" s="9">
        <v>491</v>
      </c>
      <c r="I69" s="21">
        <f t="shared" si="4"/>
        <v>0.0002883523277843618</v>
      </c>
      <c r="J69" s="9">
        <f t="shared" si="5"/>
        <v>-7</v>
      </c>
      <c r="K69" s="21">
        <f t="shared" si="6"/>
        <v>-0.014256619144602852</v>
      </c>
    </row>
    <row r="70" spans="1:11" ht="12.75">
      <c r="A70" s="33" t="s">
        <v>41</v>
      </c>
      <c r="B70" s="9">
        <v>399</v>
      </c>
      <c r="C70" s="11">
        <f t="shared" si="2"/>
        <v>0.00023432297105083574</v>
      </c>
      <c r="D70" s="10">
        <v>303</v>
      </c>
      <c r="E70" s="12">
        <f aca="true" t="shared" si="10" ref="E70:E101">+D70/B70</f>
        <v>0.7593984962406015</v>
      </c>
      <c r="F70" s="10">
        <f aca="true" t="shared" si="11" ref="F70:F101">+B70-D70</f>
        <v>96</v>
      </c>
      <c r="G70" s="13">
        <f aca="true" t="shared" si="12" ref="G70:G101">+F70/B70</f>
        <v>0.24060150375939848</v>
      </c>
      <c r="H70" s="9">
        <v>395</v>
      </c>
      <c r="I70" s="21">
        <f t="shared" si="4"/>
        <v>0.00023197386858416071</v>
      </c>
      <c r="J70" s="9">
        <f t="shared" si="5"/>
        <v>4</v>
      </c>
      <c r="K70" s="21">
        <f t="shared" si="6"/>
        <v>0.010126582278481013</v>
      </c>
    </row>
    <row r="71" spans="1:11" ht="12.75">
      <c r="A71" s="33" t="s">
        <v>21</v>
      </c>
      <c r="B71" s="9">
        <v>371</v>
      </c>
      <c r="C71" s="11">
        <f t="shared" si="2"/>
        <v>0.00021787925378411043</v>
      </c>
      <c r="D71" s="10">
        <v>229</v>
      </c>
      <c r="E71" s="12">
        <f t="shared" si="10"/>
        <v>0.6172506738544474</v>
      </c>
      <c r="F71" s="10">
        <f t="shared" si="11"/>
        <v>142</v>
      </c>
      <c r="G71" s="13">
        <f t="shared" si="12"/>
        <v>0.38274932614555257</v>
      </c>
      <c r="H71" s="9">
        <v>359</v>
      </c>
      <c r="I71" s="21">
        <f t="shared" si="4"/>
        <v>0.0002108319463840853</v>
      </c>
      <c r="J71" s="9">
        <f t="shared" si="5"/>
        <v>12</v>
      </c>
      <c r="K71" s="21">
        <f t="shared" si="6"/>
        <v>0.033426183844011144</v>
      </c>
    </row>
    <row r="72" spans="1:11" ht="12.75">
      <c r="A72" s="33" t="s">
        <v>149</v>
      </c>
      <c r="B72" s="9">
        <v>367</v>
      </c>
      <c r="C72" s="11">
        <f aca="true" t="shared" si="13" ref="C72:C135">+B72/B$4</f>
        <v>0.00021553015131743538</v>
      </c>
      <c r="D72" s="10">
        <v>232</v>
      </c>
      <c r="E72" s="12">
        <f t="shared" si="10"/>
        <v>0.6321525885558583</v>
      </c>
      <c r="F72" s="10">
        <f t="shared" si="11"/>
        <v>135</v>
      </c>
      <c r="G72" s="13">
        <f t="shared" si="12"/>
        <v>0.3678474114441417</v>
      </c>
      <c r="H72" s="9">
        <v>361</v>
      </c>
      <c r="I72" s="21">
        <f aca="true" t="shared" si="14" ref="I72:I135">+H72/$B$4</f>
        <v>0.00021200649761742282</v>
      </c>
      <c r="J72" s="9">
        <f aca="true" t="shared" si="15" ref="J72:J135">+B72-H72</f>
        <v>6</v>
      </c>
      <c r="K72" s="21">
        <f aca="true" t="shared" si="16" ref="K72:K135">+IF(H72&gt;0,J72/H72,"")</f>
        <v>0.01662049861495845</v>
      </c>
    </row>
    <row r="73" spans="1:11" ht="12.75">
      <c r="A73" s="33" t="s">
        <v>26</v>
      </c>
      <c r="B73" s="9">
        <v>351</v>
      </c>
      <c r="C73" s="11">
        <f t="shared" si="13"/>
        <v>0.0002061337414507352</v>
      </c>
      <c r="D73" s="10">
        <v>252</v>
      </c>
      <c r="E73" s="12">
        <f t="shared" si="10"/>
        <v>0.717948717948718</v>
      </c>
      <c r="F73" s="10">
        <f t="shared" si="11"/>
        <v>99</v>
      </c>
      <c r="G73" s="13">
        <f t="shared" si="12"/>
        <v>0.28205128205128205</v>
      </c>
      <c r="H73" s="9">
        <v>360</v>
      </c>
      <c r="I73" s="21">
        <f t="shared" si="14"/>
        <v>0.00021141922200075406</v>
      </c>
      <c r="J73" s="9">
        <f t="shared" si="15"/>
        <v>-9</v>
      </c>
      <c r="K73" s="21">
        <f t="shared" si="16"/>
        <v>-0.025</v>
      </c>
    </row>
    <row r="74" spans="1:11" ht="12.75">
      <c r="A74" s="33" t="s">
        <v>79</v>
      </c>
      <c r="B74" s="9">
        <v>331</v>
      </c>
      <c r="C74" s="11">
        <f t="shared" si="13"/>
        <v>0.00019438822911736</v>
      </c>
      <c r="D74" s="10">
        <v>282</v>
      </c>
      <c r="E74" s="12">
        <f t="shared" si="10"/>
        <v>0.851963746223565</v>
      </c>
      <c r="F74" s="10">
        <f t="shared" si="11"/>
        <v>49</v>
      </c>
      <c r="G74" s="13">
        <f t="shared" si="12"/>
        <v>0.14803625377643503</v>
      </c>
      <c r="H74" s="9">
        <v>295</v>
      </c>
      <c r="I74" s="21">
        <f t="shared" si="14"/>
        <v>0.00017324630691728458</v>
      </c>
      <c r="J74" s="9">
        <f t="shared" si="15"/>
        <v>36</v>
      </c>
      <c r="K74" s="21">
        <f t="shared" si="16"/>
        <v>0.12203389830508475</v>
      </c>
    </row>
    <row r="75" spans="1:11" ht="12.75">
      <c r="A75" s="33" t="s">
        <v>136</v>
      </c>
      <c r="B75" s="9">
        <v>310</v>
      </c>
      <c r="C75" s="11">
        <f t="shared" si="13"/>
        <v>0.000182055441167316</v>
      </c>
      <c r="D75" s="10">
        <v>189</v>
      </c>
      <c r="E75" s="12">
        <f t="shared" si="10"/>
        <v>0.6096774193548387</v>
      </c>
      <c r="F75" s="10">
        <f t="shared" si="11"/>
        <v>121</v>
      </c>
      <c r="G75" s="13">
        <f t="shared" si="12"/>
        <v>0.3903225806451613</v>
      </c>
      <c r="H75" s="9">
        <v>288</v>
      </c>
      <c r="I75" s="21">
        <f t="shared" si="14"/>
        <v>0.00016913537760060324</v>
      </c>
      <c r="J75" s="9">
        <f t="shared" si="15"/>
        <v>22</v>
      </c>
      <c r="K75" s="21">
        <f t="shared" si="16"/>
        <v>0.0763888888888889</v>
      </c>
    </row>
    <row r="76" spans="1:11" ht="12.75">
      <c r="A76" s="33" t="s">
        <v>148</v>
      </c>
      <c r="B76" s="9">
        <v>308</v>
      </c>
      <c r="C76" s="11">
        <f t="shared" si="13"/>
        <v>0.00018088088993397847</v>
      </c>
      <c r="D76" s="10">
        <v>105</v>
      </c>
      <c r="E76" s="12">
        <f t="shared" si="10"/>
        <v>0.3409090909090909</v>
      </c>
      <c r="F76" s="10">
        <f t="shared" si="11"/>
        <v>203</v>
      </c>
      <c r="G76" s="13">
        <f t="shared" si="12"/>
        <v>0.6590909090909091</v>
      </c>
      <c r="H76" s="9">
        <v>296</v>
      </c>
      <c r="I76" s="21">
        <f t="shared" si="14"/>
        <v>0.00017383358253395334</v>
      </c>
      <c r="J76" s="9">
        <f t="shared" si="15"/>
        <v>12</v>
      </c>
      <c r="K76" s="21">
        <f t="shared" si="16"/>
        <v>0.04054054054054054</v>
      </c>
    </row>
    <row r="77" spans="1:11" ht="12.75">
      <c r="A77" s="33" t="s">
        <v>47</v>
      </c>
      <c r="B77" s="9">
        <v>271</v>
      </c>
      <c r="C77" s="11">
        <f t="shared" si="13"/>
        <v>0.0001591516921172343</v>
      </c>
      <c r="D77" s="10">
        <v>92</v>
      </c>
      <c r="E77" s="12">
        <f t="shared" si="10"/>
        <v>0.33948339483394835</v>
      </c>
      <c r="F77" s="10">
        <f t="shared" si="11"/>
        <v>179</v>
      </c>
      <c r="G77" s="13">
        <f t="shared" si="12"/>
        <v>0.6605166051660517</v>
      </c>
      <c r="H77" s="9">
        <v>239</v>
      </c>
      <c r="I77" s="21">
        <f t="shared" si="14"/>
        <v>0.00014035887238383394</v>
      </c>
      <c r="J77" s="9">
        <f t="shared" si="15"/>
        <v>32</v>
      </c>
      <c r="K77" s="21">
        <f t="shared" si="16"/>
        <v>0.13389121338912133</v>
      </c>
    </row>
    <row r="78" spans="1:11" ht="12.75">
      <c r="A78" s="33" t="s">
        <v>78</v>
      </c>
      <c r="B78" s="9">
        <v>268</v>
      </c>
      <c r="C78" s="11">
        <f t="shared" si="13"/>
        <v>0.00015738986526722803</v>
      </c>
      <c r="D78" s="10">
        <v>204</v>
      </c>
      <c r="E78" s="12">
        <f t="shared" si="10"/>
        <v>0.7611940298507462</v>
      </c>
      <c r="F78" s="10">
        <f t="shared" si="11"/>
        <v>64</v>
      </c>
      <c r="G78" s="13">
        <f t="shared" si="12"/>
        <v>0.23880597014925373</v>
      </c>
      <c r="H78" s="9">
        <v>264</v>
      </c>
      <c r="I78" s="21">
        <f t="shared" si="14"/>
        <v>0.00015504076280055298</v>
      </c>
      <c r="J78" s="9">
        <f t="shared" si="15"/>
        <v>4</v>
      </c>
      <c r="K78" s="21">
        <f t="shared" si="16"/>
        <v>0.015151515151515152</v>
      </c>
    </row>
    <row r="79" spans="1:11" ht="12.75">
      <c r="A79" s="33" t="s">
        <v>155</v>
      </c>
      <c r="B79" s="9">
        <v>264</v>
      </c>
      <c r="C79" s="11">
        <f t="shared" si="13"/>
        <v>0.00015504076280055298</v>
      </c>
      <c r="D79" s="10">
        <v>168</v>
      </c>
      <c r="E79" s="12">
        <f t="shared" si="10"/>
        <v>0.6363636363636364</v>
      </c>
      <c r="F79" s="10">
        <f t="shared" si="11"/>
        <v>96</v>
      </c>
      <c r="G79" s="13">
        <f t="shared" si="12"/>
        <v>0.36363636363636365</v>
      </c>
      <c r="H79" s="9">
        <v>249</v>
      </c>
      <c r="I79" s="21">
        <f t="shared" si="14"/>
        <v>0.00014623162855052156</v>
      </c>
      <c r="J79" s="9">
        <f t="shared" si="15"/>
        <v>15</v>
      </c>
      <c r="K79" s="21">
        <f t="shared" si="16"/>
        <v>0.060240963855421686</v>
      </c>
    </row>
    <row r="80" spans="1:11" ht="12.75">
      <c r="A80" s="33" t="s">
        <v>48</v>
      </c>
      <c r="B80" s="9">
        <v>253</v>
      </c>
      <c r="C80" s="11">
        <f t="shared" si="13"/>
        <v>0.0001485807310171966</v>
      </c>
      <c r="D80" s="10">
        <v>183</v>
      </c>
      <c r="E80" s="12">
        <f t="shared" si="10"/>
        <v>0.7233201581027668</v>
      </c>
      <c r="F80" s="10">
        <f t="shared" si="11"/>
        <v>70</v>
      </c>
      <c r="G80" s="13">
        <f t="shared" si="12"/>
        <v>0.2766798418972332</v>
      </c>
      <c r="H80" s="9">
        <v>232</v>
      </c>
      <c r="I80" s="21">
        <f t="shared" si="14"/>
        <v>0.00013624794306715262</v>
      </c>
      <c r="J80" s="9">
        <f t="shared" si="15"/>
        <v>21</v>
      </c>
      <c r="K80" s="21">
        <f t="shared" si="16"/>
        <v>0.09051724137931035</v>
      </c>
    </row>
    <row r="81" spans="1:11" ht="12.75">
      <c r="A81" s="33" t="s">
        <v>55</v>
      </c>
      <c r="B81" s="9">
        <v>237</v>
      </c>
      <c r="C81" s="11">
        <f t="shared" si="13"/>
        <v>0.00013918432115049643</v>
      </c>
      <c r="D81" s="10">
        <v>168</v>
      </c>
      <c r="E81" s="12">
        <f t="shared" si="10"/>
        <v>0.7088607594936709</v>
      </c>
      <c r="F81" s="10">
        <f t="shared" si="11"/>
        <v>69</v>
      </c>
      <c r="G81" s="13">
        <f t="shared" si="12"/>
        <v>0.2911392405063291</v>
      </c>
      <c r="H81" s="9">
        <v>253</v>
      </c>
      <c r="I81" s="21">
        <f t="shared" si="14"/>
        <v>0.0001485807310171966</v>
      </c>
      <c r="J81" s="9">
        <f t="shared" si="15"/>
        <v>-16</v>
      </c>
      <c r="K81" s="21">
        <f t="shared" si="16"/>
        <v>-0.06324110671936758</v>
      </c>
    </row>
    <row r="82" spans="1:11" ht="12.75">
      <c r="A82" s="33" t="s">
        <v>69</v>
      </c>
      <c r="B82" s="9">
        <v>237</v>
      </c>
      <c r="C82" s="11">
        <f t="shared" si="13"/>
        <v>0.00013918432115049643</v>
      </c>
      <c r="D82" s="10">
        <v>180</v>
      </c>
      <c r="E82" s="12">
        <f t="shared" si="10"/>
        <v>0.759493670886076</v>
      </c>
      <c r="F82" s="10">
        <f t="shared" si="11"/>
        <v>57</v>
      </c>
      <c r="G82" s="13">
        <f t="shared" si="12"/>
        <v>0.24050632911392406</v>
      </c>
      <c r="H82" s="9">
        <v>203</v>
      </c>
      <c r="I82" s="21">
        <f t="shared" si="14"/>
        <v>0.00011921695018375854</v>
      </c>
      <c r="J82" s="9">
        <f t="shared" si="15"/>
        <v>34</v>
      </c>
      <c r="K82" s="21">
        <f t="shared" si="16"/>
        <v>0.16748768472906403</v>
      </c>
    </row>
    <row r="83" spans="1:11" ht="12.75">
      <c r="A83" s="33" t="s">
        <v>11</v>
      </c>
      <c r="B83" s="9">
        <v>226</v>
      </c>
      <c r="C83" s="11">
        <f t="shared" si="13"/>
        <v>0.00013272428936714006</v>
      </c>
      <c r="D83" s="10">
        <v>174</v>
      </c>
      <c r="E83" s="12">
        <f t="shared" si="10"/>
        <v>0.7699115044247787</v>
      </c>
      <c r="F83" s="10">
        <f t="shared" si="11"/>
        <v>52</v>
      </c>
      <c r="G83" s="13">
        <f t="shared" si="12"/>
        <v>0.23008849557522124</v>
      </c>
      <c r="H83" s="9">
        <v>227</v>
      </c>
      <c r="I83" s="21">
        <f t="shared" si="14"/>
        <v>0.0001333115649838088</v>
      </c>
      <c r="J83" s="9">
        <f t="shared" si="15"/>
        <v>-1</v>
      </c>
      <c r="K83" s="21">
        <f t="shared" si="16"/>
        <v>-0.004405286343612335</v>
      </c>
    </row>
    <row r="84" spans="1:11" ht="12.75">
      <c r="A84" s="33" t="s">
        <v>146</v>
      </c>
      <c r="B84" s="9">
        <v>226</v>
      </c>
      <c r="C84" s="11">
        <f t="shared" si="13"/>
        <v>0.00013272428936714006</v>
      </c>
      <c r="D84" s="10">
        <v>132</v>
      </c>
      <c r="E84" s="12">
        <f t="shared" si="10"/>
        <v>0.584070796460177</v>
      </c>
      <c r="F84" s="10">
        <f t="shared" si="11"/>
        <v>94</v>
      </c>
      <c r="G84" s="13">
        <f t="shared" si="12"/>
        <v>0.415929203539823</v>
      </c>
      <c r="H84" s="9">
        <v>214</v>
      </c>
      <c r="I84" s="21">
        <f t="shared" si="14"/>
        <v>0.0001256769819671149</v>
      </c>
      <c r="J84" s="9">
        <f t="shared" si="15"/>
        <v>12</v>
      </c>
      <c r="K84" s="21">
        <f t="shared" si="16"/>
        <v>0.056074766355140186</v>
      </c>
    </row>
    <row r="85" spans="1:11" ht="12.75">
      <c r="A85" s="33" t="s">
        <v>32</v>
      </c>
      <c r="B85" s="9">
        <v>224</v>
      </c>
      <c r="C85" s="11">
        <f t="shared" si="13"/>
        <v>0.00013154973813380252</v>
      </c>
      <c r="D85" s="10">
        <v>125</v>
      </c>
      <c r="E85" s="12">
        <f t="shared" si="10"/>
        <v>0.5580357142857143</v>
      </c>
      <c r="F85" s="10">
        <f t="shared" si="11"/>
        <v>99</v>
      </c>
      <c r="G85" s="13">
        <f t="shared" si="12"/>
        <v>0.4419642857142857</v>
      </c>
      <c r="H85" s="9">
        <v>229</v>
      </c>
      <c r="I85" s="21">
        <f t="shared" si="14"/>
        <v>0.00013448611621714633</v>
      </c>
      <c r="J85" s="9">
        <f t="shared" si="15"/>
        <v>-5</v>
      </c>
      <c r="K85" s="21">
        <f t="shared" si="16"/>
        <v>-0.021834061135371178</v>
      </c>
    </row>
    <row r="86" spans="1:11" ht="12.75">
      <c r="A86" s="33" t="s">
        <v>150</v>
      </c>
      <c r="B86" s="9">
        <v>197</v>
      </c>
      <c r="C86" s="11">
        <f t="shared" si="13"/>
        <v>0.00011569329648374598</v>
      </c>
      <c r="D86" s="10">
        <v>144</v>
      </c>
      <c r="E86" s="12">
        <f t="shared" si="10"/>
        <v>0.7309644670050761</v>
      </c>
      <c r="F86" s="10">
        <f t="shared" si="11"/>
        <v>53</v>
      </c>
      <c r="G86" s="13">
        <f t="shared" si="12"/>
        <v>0.26903553299492383</v>
      </c>
      <c r="H86" s="9">
        <v>168</v>
      </c>
      <c r="I86" s="21">
        <f t="shared" si="14"/>
        <v>9.86623036003519E-05</v>
      </c>
      <c r="J86" s="9">
        <f t="shared" si="15"/>
        <v>29</v>
      </c>
      <c r="K86" s="21">
        <f t="shared" si="16"/>
        <v>0.17261904761904762</v>
      </c>
    </row>
    <row r="87" spans="1:11" ht="12.75">
      <c r="A87" s="33" t="s">
        <v>44</v>
      </c>
      <c r="B87" s="9">
        <v>186</v>
      </c>
      <c r="C87" s="11">
        <f t="shared" si="13"/>
        <v>0.0001092332647003896</v>
      </c>
      <c r="D87" s="10">
        <v>120</v>
      </c>
      <c r="E87" s="12">
        <f t="shared" si="10"/>
        <v>0.6451612903225806</v>
      </c>
      <c r="F87" s="10">
        <f t="shared" si="11"/>
        <v>66</v>
      </c>
      <c r="G87" s="13">
        <f t="shared" si="12"/>
        <v>0.3548387096774194</v>
      </c>
      <c r="H87" s="9">
        <v>190</v>
      </c>
      <c r="I87" s="21">
        <f t="shared" si="14"/>
        <v>0.00011158236716706465</v>
      </c>
      <c r="J87" s="9">
        <f t="shared" si="15"/>
        <v>-4</v>
      </c>
      <c r="K87" s="21">
        <f t="shared" si="16"/>
        <v>-0.021052631578947368</v>
      </c>
    </row>
    <row r="88" spans="1:11" ht="12.75">
      <c r="A88" s="33" t="s">
        <v>12</v>
      </c>
      <c r="B88" s="9">
        <v>182</v>
      </c>
      <c r="C88" s="11">
        <f t="shared" si="13"/>
        <v>0.00010688416223371456</v>
      </c>
      <c r="D88" s="10">
        <v>99</v>
      </c>
      <c r="E88" s="12">
        <f t="shared" si="10"/>
        <v>0.5439560439560439</v>
      </c>
      <c r="F88" s="10">
        <f t="shared" si="11"/>
        <v>83</v>
      </c>
      <c r="G88" s="13">
        <f t="shared" si="12"/>
        <v>0.45604395604395603</v>
      </c>
      <c r="H88" s="9">
        <v>173</v>
      </c>
      <c r="I88" s="21">
        <f t="shared" si="14"/>
        <v>0.0001015986816836957</v>
      </c>
      <c r="J88" s="9">
        <f t="shared" si="15"/>
        <v>9</v>
      </c>
      <c r="K88" s="21">
        <f t="shared" si="16"/>
        <v>0.05202312138728324</v>
      </c>
    </row>
    <row r="89" spans="1:11" ht="12.75">
      <c r="A89" s="33" t="s">
        <v>82</v>
      </c>
      <c r="B89" s="9">
        <v>179</v>
      </c>
      <c r="C89" s="11">
        <f t="shared" si="13"/>
        <v>0.00010512233538370827</v>
      </c>
      <c r="D89" s="10">
        <v>162</v>
      </c>
      <c r="E89" s="12">
        <f t="shared" si="10"/>
        <v>0.9050279329608939</v>
      </c>
      <c r="F89" s="10">
        <f t="shared" si="11"/>
        <v>17</v>
      </c>
      <c r="G89" s="13">
        <f t="shared" si="12"/>
        <v>0.09497206703910614</v>
      </c>
      <c r="H89" s="9">
        <v>181</v>
      </c>
      <c r="I89" s="21">
        <f t="shared" si="14"/>
        <v>0.00010629688661704579</v>
      </c>
      <c r="J89" s="9">
        <f t="shared" si="15"/>
        <v>-2</v>
      </c>
      <c r="K89" s="21">
        <f t="shared" si="16"/>
        <v>-0.011049723756906077</v>
      </c>
    </row>
    <row r="90" spans="1:11" ht="12.75">
      <c r="A90" s="33" t="s">
        <v>71</v>
      </c>
      <c r="B90" s="9">
        <v>176</v>
      </c>
      <c r="C90" s="11">
        <f t="shared" si="13"/>
        <v>0.00010336050853370199</v>
      </c>
      <c r="D90" s="10">
        <v>94</v>
      </c>
      <c r="E90" s="12">
        <f t="shared" si="10"/>
        <v>0.5340909090909091</v>
      </c>
      <c r="F90" s="10">
        <f t="shared" si="11"/>
        <v>82</v>
      </c>
      <c r="G90" s="13">
        <f t="shared" si="12"/>
        <v>0.4659090909090909</v>
      </c>
      <c r="H90" s="9">
        <v>171</v>
      </c>
      <c r="I90" s="21">
        <f t="shared" si="14"/>
        <v>0.00010042413045035818</v>
      </c>
      <c r="J90" s="9">
        <f t="shared" si="15"/>
        <v>5</v>
      </c>
      <c r="K90" s="21">
        <f t="shared" si="16"/>
        <v>0.029239766081871343</v>
      </c>
    </row>
    <row r="91" spans="1:11" ht="12.75">
      <c r="A91" s="33" t="s">
        <v>77</v>
      </c>
      <c r="B91" s="9">
        <v>171</v>
      </c>
      <c r="C91" s="11">
        <f t="shared" si="13"/>
        <v>0.00010042413045035818</v>
      </c>
      <c r="D91" s="10">
        <v>109</v>
      </c>
      <c r="E91" s="12">
        <f t="shared" si="10"/>
        <v>0.6374269005847953</v>
      </c>
      <c r="F91" s="10">
        <f t="shared" si="11"/>
        <v>62</v>
      </c>
      <c r="G91" s="13">
        <f t="shared" si="12"/>
        <v>0.36257309941520466</v>
      </c>
      <c r="H91" s="9">
        <v>178</v>
      </c>
      <c r="I91" s="21">
        <f t="shared" si="14"/>
        <v>0.0001045350597670395</v>
      </c>
      <c r="J91" s="9">
        <f t="shared" si="15"/>
        <v>-7</v>
      </c>
      <c r="K91" s="21">
        <f t="shared" si="16"/>
        <v>-0.03932584269662921</v>
      </c>
    </row>
    <row r="92" spans="1:11" ht="12.75">
      <c r="A92" s="33" t="s">
        <v>81</v>
      </c>
      <c r="B92" s="9">
        <v>169</v>
      </c>
      <c r="C92" s="11">
        <f t="shared" si="13"/>
        <v>9.924957921702066E-05</v>
      </c>
      <c r="D92" s="10">
        <v>110</v>
      </c>
      <c r="E92" s="12">
        <f t="shared" si="10"/>
        <v>0.650887573964497</v>
      </c>
      <c r="F92" s="10">
        <f t="shared" si="11"/>
        <v>59</v>
      </c>
      <c r="G92" s="13">
        <f t="shared" si="12"/>
        <v>0.34911242603550297</v>
      </c>
      <c r="H92" s="9">
        <v>156</v>
      </c>
      <c r="I92" s="21">
        <f t="shared" si="14"/>
        <v>9.161499620032676E-05</v>
      </c>
      <c r="J92" s="9">
        <f t="shared" si="15"/>
        <v>13</v>
      </c>
      <c r="K92" s="21">
        <f t="shared" si="16"/>
        <v>0.08333333333333333</v>
      </c>
    </row>
    <row r="93" spans="1:11" ht="12.75">
      <c r="A93" s="33" t="s">
        <v>158</v>
      </c>
      <c r="B93" s="9">
        <v>163</v>
      </c>
      <c r="C93" s="11">
        <f t="shared" si="13"/>
        <v>9.57259255170081E-05</v>
      </c>
      <c r="D93" s="10">
        <v>114</v>
      </c>
      <c r="E93" s="12">
        <f t="shared" si="10"/>
        <v>0.6993865030674846</v>
      </c>
      <c r="F93" s="10">
        <f t="shared" si="11"/>
        <v>49</v>
      </c>
      <c r="G93" s="13">
        <f t="shared" si="12"/>
        <v>0.3006134969325153</v>
      </c>
      <c r="H93" s="9">
        <v>122</v>
      </c>
      <c r="I93" s="21">
        <f t="shared" si="14"/>
        <v>7.164762523358887E-05</v>
      </c>
      <c r="J93" s="9">
        <f t="shared" si="15"/>
        <v>41</v>
      </c>
      <c r="K93" s="21">
        <f t="shared" si="16"/>
        <v>0.3360655737704918</v>
      </c>
    </row>
    <row r="94" spans="1:11" ht="12.75">
      <c r="A94" s="33" t="s">
        <v>13</v>
      </c>
      <c r="B94" s="9">
        <v>157</v>
      </c>
      <c r="C94" s="11">
        <f t="shared" si="13"/>
        <v>9.220227181699552E-05</v>
      </c>
      <c r="D94" s="10">
        <v>95</v>
      </c>
      <c r="E94" s="12">
        <f t="shared" si="10"/>
        <v>0.6050955414012739</v>
      </c>
      <c r="F94" s="10">
        <f t="shared" si="11"/>
        <v>62</v>
      </c>
      <c r="G94" s="13">
        <f t="shared" si="12"/>
        <v>0.39490445859872614</v>
      </c>
      <c r="H94" s="9">
        <v>147</v>
      </c>
      <c r="I94" s="21">
        <f t="shared" si="14"/>
        <v>8.632951565030791E-05</v>
      </c>
      <c r="J94" s="9">
        <f t="shared" si="15"/>
        <v>10</v>
      </c>
      <c r="K94" s="21">
        <f t="shared" si="16"/>
        <v>0.06802721088435375</v>
      </c>
    </row>
    <row r="95" spans="1:11" ht="12.75">
      <c r="A95" s="33" t="s">
        <v>58</v>
      </c>
      <c r="B95" s="9">
        <v>152</v>
      </c>
      <c r="C95" s="11">
        <f t="shared" si="13"/>
        <v>8.926589373365171E-05</v>
      </c>
      <c r="D95" s="10">
        <v>111</v>
      </c>
      <c r="E95" s="12">
        <f t="shared" si="10"/>
        <v>0.7302631578947368</v>
      </c>
      <c r="F95" s="10">
        <f t="shared" si="11"/>
        <v>41</v>
      </c>
      <c r="G95" s="13">
        <f t="shared" si="12"/>
        <v>0.26973684210526316</v>
      </c>
      <c r="H95" s="9">
        <v>143</v>
      </c>
      <c r="I95" s="21">
        <f t="shared" si="14"/>
        <v>8.398041318363286E-05</v>
      </c>
      <c r="J95" s="9">
        <f t="shared" si="15"/>
        <v>9</v>
      </c>
      <c r="K95" s="21">
        <f t="shared" si="16"/>
        <v>0.06293706293706294</v>
      </c>
    </row>
    <row r="96" spans="1:11" ht="12.75">
      <c r="A96" s="33" t="s">
        <v>40</v>
      </c>
      <c r="B96" s="9">
        <v>124</v>
      </c>
      <c r="C96" s="11">
        <f t="shared" si="13"/>
        <v>7.28221764669264E-05</v>
      </c>
      <c r="D96" s="10">
        <v>85</v>
      </c>
      <c r="E96" s="12">
        <f t="shared" si="10"/>
        <v>0.6854838709677419</v>
      </c>
      <c r="F96" s="10">
        <f t="shared" si="11"/>
        <v>39</v>
      </c>
      <c r="G96" s="13">
        <f t="shared" si="12"/>
        <v>0.31451612903225806</v>
      </c>
      <c r="H96" s="9">
        <v>109</v>
      </c>
      <c r="I96" s="21">
        <f t="shared" si="14"/>
        <v>6.401304221689498E-05</v>
      </c>
      <c r="J96" s="9">
        <f t="shared" si="15"/>
        <v>15</v>
      </c>
      <c r="K96" s="21">
        <f t="shared" si="16"/>
        <v>0.13761467889908258</v>
      </c>
    </row>
    <row r="97" spans="1:11" ht="12.75">
      <c r="A97" s="33" t="s">
        <v>116</v>
      </c>
      <c r="B97" s="9">
        <v>118</v>
      </c>
      <c r="C97" s="11">
        <f t="shared" si="13"/>
        <v>6.929852276691384E-05</v>
      </c>
      <c r="D97" s="10">
        <v>62</v>
      </c>
      <c r="E97" s="12">
        <f t="shared" si="10"/>
        <v>0.5254237288135594</v>
      </c>
      <c r="F97" s="10">
        <f t="shared" si="11"/>
        <v>56</v>
      </c>
      <c r="G97" s="13">
        <f t="shared" si="12"/>
        <v>0.4745762711864407</v>
      </c>
      <c r="H97" s="9">
        <v>118</v>
      </c>
      <c r="I97" s="21">
        <f t="shared" si="14"/>
        <v>6.929852276691384E-05</v>
      </c>
      <c r="J97" s="9">
        <f t="shared" si="15"/>
        <v>0</v>
      </c>
      <c r="K97" s="21">
        <f t="shared" si="16"/>
        <v>0</v>
      </c>
    </row>
    <row r="98" spans="1:11" ht="12.75">
      <c r="A98" s="33" t="s">
        <v>23</v>
      </c>
      <c r="B98" s="9">
        <v>115</v>
      </c>
      <c r="C98" s="11">
        <f t="shared" si="13"/>
        <v>6.753669591690755E-05</v>
      </c>
      <c r="D98" s="10">
        <v>60</v>
      </c>
      <c r="E98" s="12">
        <f t="shared" si="10"/>
        <v>0.5217391304347826</v>
      </c>
      <c r="F98" s="10">
        <f t="shared" si="11"/>
        <v>55</v>
      </c>
      <c r="G98" s="13">
        <f t="shared" si="12"/>
        <v>0.4782608695652174</v>
      </c>
      <c r="H98" s="9">
        <v>101</v>
      </c>
      <c r="I98" s="21">
        <f t="shared" si="14"/>
        <v>5.931483728354489E-05</v>
      </c>
      <c r="J98" s="9">
        <f t="shared" si="15"/>
        <v>14</v>
      </c>
      <c r="K98" s="21">
        <f t="shared" si="16"/>
        <v>0.13861386138613863</v>
      </c>
    </row>
    <row r="99" spans="1:11" ht="12.75">
      <c r="A99" s="33" t="s">
        <v>62</v>
      </c>
      <c r="B99" s="9">
        <v>113</v>
      </c>
      <c r="C99" s="11">
        <f t="shared" si="13"/>
        <v>6.636214468357003E-05</v>
      </c>
      <c r="D99" s="10">
        <v>89</v>
      </c>
      <c r="E99" s="12">
        <f t="shared" si="10"/>
        <v>0.7876106194690266</v>
      </c>
      <c r="F99" s="10">
        <f t="shared" si="11"/>
        <v>24</v>
      </c>
      <c r="G99" s="13">
        <f t="shared" si="12"/>
        <v>0.21238938053097345</v>
      </c>
      <c r="H99" s="9">
        <v>94</v>
      </c>
      <c r="I99" s="21">
        <f t="shared" si="14"/>
        <v>5.520390796686356E-05</v>
      </c>
      <c r="J99" s="9">
        <f t="shared" si="15"/>
        <v>19</v>
      </c>
      <c r="K99" s="21">
        <f t="shared" si="16"/>
        <v>0.20212765957446807</v>
      </c>
    </row>
    <row r="100" spans="1:11" ht="12.75">
      <c r="A100" s="33" t="s">
        <v>138</v>
      </c>
      <c r="B100" s="9">
        <v>110</v>
      </c>
      <c r="C100" s="11">
        <f t="shared" si="13"/>
        <v>6.460031783356375E-05</v>
      </c>
      <c r="D100" s="10">
        <v>63</v>
      </c>
      <c r="E100" s="12">
        <f t="shared" si="10"/>
        <v>0.5727272727272728</v>
      </c>
      <c r="F100" s="10">
        <f t="shared" si="11"/>
        <v>47</v>
      </c>
      <c r="G100" s="13">
        <f t="shared" si="12"/>
        <v>0.42727272727272725</v>
      </c>
      <c r="H100" s="9">
        <v>103</v>
      </c>
      <c r="I100" s="21">
        <f t="shared" si="14"/>
        <v>6.048938851688241E-05</v>
      </c>
      <c r="J100" s="9">
        <f t="shared" si="15"/>
        <v>7</v>
      </c>
      <c r="K100" s="21">
        <f t="shared" si="16"/>
        <v>0.06796116504854369</v>
      </c>
    </row>
    <row r="101" spans="1:11" ht="12.75">
      <c r="A101" s="33" t="s">
        <v>27</v>
      </c>
      <c r="B101" s="9">
        <v>107</v>
      </c>
      <c r="C101" s="11">
        <f t="shared" si="13"/>
        <v>6.283849098355745E-05</v>
      </c>
      <c r="D101" s="10">
        <v>89</v>
      </c>
      <c r="E101" s="12">
        <f t="shared" si="10"/>
        <v>0.8317757009345794</v>
      </c>
      <c r="F101" s="10">
        <f t="shared" si="11"/>
        <v>18</v>
      </c>
      <c r="G101" s="13">
        <f t="shared" si="12"/>
        <v>0.16822429906542055</v>
      </c>
      <c r="H101" s="9">
        <v>73</v>
      </c>
      <c r="I101" s="21">
        <f t="shared" si="14"/>
        <v>4.287112001681957E-05</v>
      </c>
      <c r="J101" s="9">
        <f t="shared" si="15"/>
        <v>34</v>
      </c>
      <c r="K101" s="21">
        <f t="shared" si="16"/>
        <v>0.4657534246575342</v>
      </c>
    </row>
    <row r="102" spans="1:11" ht="12.75">
      <c r="A102" s="33" t="s">
        <v>65</v>
      </c>
      <c r="B102" s="9">
        <v>98</v>
      </c>
      <c r="C102" s="11">
        <f t="shared" si="13"/>
        <v>5.7553010433538605E-05</v>
      </c>
      <c r="D102" s="10">
        <v>66</v>
      </c>
      <c r="E102" s="12">
        <f aca="true" t="shared" si="17" ref="E102:E133">+D102/B102</f>
        <v>0.673469387755102</v>
      </c>
      <c r="F102" s="10">
        <f aca="true" t="shared" si="18" ref="F102:F133">+B102-D102</f>
        <v>32</v>
      </c>
      <c r="G102" s="13">
        <f aca="true" t="shared" si="19" ref="G102:G133">+F102/B102</f>
        <v>0.32653061224489793</v>
      </c>
      <c r="H102" s="9">
        <v>94</v>
      </c>
      <c r="I102" s="21">
        <f t="shared" si="14"/>
        <v>5.520390796686356E-05</v>
      </c>
      <c r="J102" s="9">
        <f t="shared" si="15"/>
        <v>4</v>
      </c>
      <c r="K102" s="21">
        <f t="shared" si="16"/>
        <v>0.0425531914893617</v>
      </c>
    </row>
    <row r="103" spans="1:11" ht="12.75">
      <c r="A103" s="33" t="s">
        <v>10</v>
      </c>
      <c r="B103" s="9">
        <v>97</v>
      </c>
      <c r="C103" s="11">
        <f t="shared" si="13"/>
        <v>5.696573481686984E-05</v>
      </c>
      <c r="D103" s="10">
        <v>74</v>
      </c>
      <c r="E103" s="12">
        <f t="shared" si="17"/>
        <v>0.7628865979381443</v>
      </c>
      <c r="F103" s="10">
        <f t="shared" si="18"/>
        <v>23</v>
      </c>
      <c r="G103" s="13">
        <f t="shared" si="19"/>
        <v>0.23711340206185566</v>
      </c>
      <c r="H103" s="9">
        <v>104</v>
      </c>
      <c r="I103" s="21">
        <f t="shared" si="14"/>
        <v>6.107666413355117E-05</v>
      </c>
      <c r="J103" s="9">
        <f t="shared" si="15"/>
        <v>-7</v>
      </c>
      <c r="K103" s="21">
        <f t="shared" si="16"/>
        <v>-0.0673076923076923</v>
      </c>
    </row>
    <row r="104" spans="1:11" ht="12.75">
      <c r="A104" s="33" t="s">
        <v>143</v>
      </c>
      <c r="B104" s="9">
        <v>94</v>
      </c>
      <c r="C104" s="11">
        <f t="shared" si="13"/>
        <v>5.520390796686356E-05</v>
      </c>
      <c r="D104" s="10">
        <v>32</v>
      </c>
      <c r="E104" s="12">
        <f t="shared" si="17"/>
        <v>0.3404255319148936</v>
      </c>
      <c r="F104" s="10">
        <f t="shared" si="18"/>
        <v>62</v>
      </c>
      <c r="G104" s="13">
        <f t="shared" si="19"/>
        <v>0.6595744680851063</v>
      </c>
      <c r="H104" s="9">
        <v>87</v>
      </c>
      <c r="I104" s="21">
        <f t="shared" si="14"/>
        <v>5.109297865018223E-05</v>
      </c>
      <c r="J104" s="9">
        <f t="shared" si="15"/>
        <v>7</v>
      </c>
      <c r="K104" s="21">
        <f t="shared" si="16"/>
        <v>0.08045977011494253</v>
      </c>
    </row>
    <row r="105" spans="1:11" ht="12.75">
      <c r="A105" s="33" t="s">
        <v>91</v>
      </c>
      <c r="B105" s="9">
        <v>92</v>
      </c>
      <c r="C105" s="11">
        <f t="shared" si="13"/>
        <v>5.402935673352604E-05</v>
      </c>
      <c r="D105" s="10">
        <v>74</v>
      </c>
      <c r="E105" s="12">
        <f t="shared" si="17"/>
        <v>0.8043478260869565</v>
      </c>
      <c r="F105" s="10">
        <f t="shared" si="18"/>
        <v>18</v>
      </c>
      <c r="G105" s="13">
        <f t="shared" si="19"/>
        <v>0.1956521739130435</v>
      </c>
      <c r="H105" s="9">
        <v>93</v>
      </c>
      <c r="I105" s="21">
        <f t="shared" si="14"/>
        <v>5.46166323501948E-05</v>
      </c>
      <c r="J105" s="9">
        <f t="shared" si="15"/>
        <v>-1</v>
      </c>
      <c r="K105" s="21">
        <f t="shared" si="16"/>
        <v>-0.010752688172043012</v>
      </c>
    </row>
    <row r="106" spans="1:11" ht="12.75">
      <c r="A106" s="33" t="s">
        <v>63</v>
      </c>
      <c r="B106" s="9">
        <v>85</v>
      </c>
      <c r="C106" s="11">
        <f t="shared" si="13"/>
        <v>4.991842741684471E-05</v>
      </c>
      <c r="D106" s="10">
        <v>56</v>
      </c>
      <c r="E106" s="12">
        <f t="shared" si="17"/>
        <v>0.6588235294117647</v>
      </c>
      <c r="F106" s="10">
        <f t="shared" si="18"/>
        <v>29</v>
      </c>
      <c r="G106" s="13">
        <f t="shared" si="19"/>
        <v>0.3411764705882353</v>
      </c>
      <c r="H106" s="9">
        <v>92</v>
      </c>
      <c r="I106" s="21">
        <f t="shared" si="14"/>
        <v>5.402935673352604E-05</v>
      </c>
      <c r="J106" s="9">
        <f t="shared" si="15"/>
        <v>-7</v>
      </c>
      <c r="K106" s="21">
        <f t="shared" si="16"/>
        <v>-0.07608695652173914</v>
      </c>
    </row>
    <row r="107" spans="1:11" ht="12.75">
      <c r="A107" s="33" t="s">
        <v>64</v>
      </c>
      <c r="B107" s="9">
        <v>83</v>
      </c>
      <c r="C107" s="11">
        <f t="shared" si="13"/>
        <v>4.874387618350719E-05</v>
      </c>
      <c r="D107" s="10">
        <v>57</v>
      </c>
      <c r="E107" s="12">
        <f t="shared" si="17"/>
        <v>0.6867469879518072</v>
      </c>
      <c r="F107" s="10">
        <f t="shared" si="18"/>
        <v>26</v>
      </c>
      <c r="G107" s="13">
        <f t="shared" si="19"/>
        <v>0.3132530120481928</v>
      </c>
      <c r="H107" s="9">
        <v>71</v>
      </c>
      <c r="I107" s="21">
        <f t="shared" si="14"/>
        <v>4.169656878348205E-05</v>
      </c>
      <c r="J107" s="9">
        <f t="shared" si="15"/>
        <v>12</v>
      </c>
      <c r="K107" s="21">
        <f t="shared" si="16"/>
        <v>0.16901408450704225</v>
      </c>
    </row>
    <row r="108" spans="1:11" ht="12.75">
      <c r="A108" s="33" t="s">
        <v>68</v>
      </c>
      <c r="B108" s="9">
        <v>79</v>
      </c>
      <c r="C108" s="11">
        <f t="shared" si="13"/>
        <v>4.639477371683214E-05</v>
      </c>
      <c r="D108" s="10">
        <v>51</v>
      </c>
      <c r="E108" s="12">
        <f t="shared" si="17"/>
        <v>0.6455696202531646</v>
      </c>
      <c r="F108" s="10">
        <f t="shared" si="18"/>
        <v>28</v>
      </c>
      <c r="G108" s="13">
        <f t="shared" si="19"/>
        <v>0.35443037974683544</v>
      </c>
      <c r="H108" s="9">
        <v>49</v>
      </c>
      <c r="I108" s="21">
        <f t="shared" si="14"/>
        <v>2.8776505216769302E-05</v>
      </c>
      <c r="J108" s="9">
        <f t="shared" si="15"/>
        <v>30</v>
      </c>
      <c r="K108" s="21">
        <f t="shared" si="16"/>
        <v>0.6122448979591837</v>
      </c>
    </row>
    <row r="109" spans="1:11" ht="12.75">
      <c r="A109" s="33" t="s">
        <v>15</v>
      </c>
      <c r="B109" s="9">
        <v>78</v>
      </c>
      <c r="C109" s="11">
        <f t="shared" si="13"/>
        <v>4.580749810016338E-05</v>
      </c>
      <c r="D109" s="10">
        <v>41</v>
      </c>
      <c r="E109" s="12">
        <f t="shared" si="17"/>
        <v>0.5256410256410257</v>
      </c>
      <c r="F109" s="10">
        <f t="shared" si="18"/>
        <v>37</v>
      </c>
      <c r="G109" s="13">
        <f t="shared" si="19"/>
        <v>0.47435897435897434</v>
      </c>
      <c r="H109" s="9">
        <v>66</v>
      </c>
      <c r="I109" s="21">
        <f t="shared" si="14"/>
        <v>3.8760190700138245E-05</v>
      </c>
      <c r="J109" s="9">
        <f t="shared" si="15"/>
        <v>12</v>
      </c>
      <c r="K109" s="21">
        <f t="shared" si="16"/>
        <v>0.18181818181818182</v>
      </c>
    </row>
    <row r="110" spans="1:11" ht="12.75">
      <c r="A110" s="33" t="s">
        <v>99</v>
      </c>
      <c r="B110" s="9">
        <v>73</v>
      </c>
      <c r="C110" s="11">
        <f t="shared" si="13"/>
        <v>4.287112001681957E-05</v>
      </c>
      <c r="D110" s="10">
        <v>26</v>
      </c>
      <c r="E110" s="12">
        <f t="shared" si="17"/>
        <v>0.3561643835616438</v>
      </c>
      <c r="F110" s="10">
        <f t="shared" si="18"/>
        <v>47</v>
      </c>
      <c r="G110" s="13">
        <f t="shared" si="19"/>
        <v>0.6438356164383562</v>
      </c>
      <c r="H110" s="9">
        <v>69</v>
      </c>
      <c r="I110" s="21">
        <f t="shared" si="14"/>
        <v>4.052201755014453E-05</v>
      </c>
      <c r="J110" s="9">
        <f t="shared" si="15"/>
        <v>4</v>
      </c>
      <c r="K110" s="21">
        <f t="shared" si="16"/>
        <v>0.057971014492753624</v>
      </c>
    </row>
    <row r="111" spans="1:11" ht="12.75">
      <c r="A111" s="33" t="s">
        <v>147</v>
      </c>
      <c r="B111" s="9">
        <v>73</v>
      </c>
      <c r="C111" s="11">
        <f t="shared" si="13"/>
        <v>4.287112001681957E-05</v>
      </c>
      <c r="D111" s="10">
        <v>42</v>
      </c>
      <c r="E111" s="12">
        <f t="shared" si="17"/>
        <v>0.5753424657534246</v>
      </c>
      <c r="F111" s="10">
        <f t="shared" si="18"/>
        <v>31</v>
      </c>
      <c r="G111" s="13">
        <f t="shared" si="19"/>
        <v>0.4246575342465753</v>
      </c>
      <c r="H111" s="9">
        <v>69</v>
      </c>
      <c r="I111" s="21">
        <f t="shared" si="14"/>
        <v>4.052201755014453E-05</v>
      </c>
      <c r="J111" s="9">
        <f t="shared" si="15"/>
        <v>4</v>
      </c>
      <c r="K111" s="21">
        <f t="shared" si="16"/>
        <v>0.057971014492753624</v>
      </c>
    </row>
    <row r="112" spans="1:11" ht="12.75">
      <c r="A112" s="33" t="s">
        <v>54</v>
      </c>
      <c r="B112" s="9">
        <v>65</v>
      </c>
      <c r="C112" s="11">
        <f t="shared" si="13"/>
        <v>3.817291508346948E-05</v>
      </c>
      <c r="D112" s="10">
        <v>33</v>
      </c>
      <c r="E112" s="12">
        <f t="shared" si="17"/>
        <v>0.5076923076923077</v>
      </c>
      <c r="F112" s="10">
        <f t="shared" si="18"/>
        <v>32</v>
      </c>
      <c r="G112" s="13">
        <f t="shared" si="19"/>
        <v>0.49230769230769234</v>
      </c>
      <c r="H112" s="9">
        <v>50</v>
      </c>
      <c r="I112" s="21">
        <f t="shared" si="14"/>
        <v>2.9363780833438065E-05</v>
      </c>
      <c r="J112" s="9">
        <f t="shared" si="15"/>
        <v>15</v>
      </c>
      <c r="K112" s="21">
        <f t="shared" si="16"/>
        <v>0.3</v>
      </c>
    </row>
    <row r="113" spans="1:11" ht="12.75">
      <c r="A113" s="33" t="s">
        <v>124</v>
      </c>
      <c r="B113" s="9">
        <v>61</v>
      </c>
      <c r="C113" s="11">
        <f t="shared" si="13"/>
        <v>3.582381261679444E-05</v>
      </c>
      <c r="D113" s="10">
        <v>32</v>
      </c>
      <c r="E113" s="12">
        <f t="shared" si="17"/>
        <v>0.5245901639344263</v>
      </c>
      <c r="F113" s="10">
        <f t="shared" si="18"/>
        <v>29</v>
      </c>
      <c r="G113" s="13">
        <f t="shared" si="19"/>
        <v>0.47540983606557374</v>
      </c>
      <c r="H113" s="9">
        <v>48</v>
      </c>
      <c r="I113" s="21">
        <f t="shared" si="14"/>
        <v>2.8189229600100543E-05</v>
      </c>
      <c r="J113" s="9">
        <f t="shared" si="15"/>
        <v>13</v>
      </c>
      <c r="K113" s="21">
        <f t="shared" si="16"/>
        <v>0.2708333333333333</v>
      </c>
    </row>
    <row r="114" spans="1:11" ht="12.75">
      <c r="A114" s="33" t="s">
        <v>96</v>
      </c>
      <c r="B114" s="9">
        <v>60</v>
      </c>
      <c r="C114" s="11">
        <f t="shared" si="13"/>
        <v>3.5236537000125674E-05</v>
      </c>
      <c r="D114" s="10">
        <v>49</v>
      </c>
      <c r="E114" s="12">
        <f t="shared" si="17"/>
        <v>0.8166666666666667</v>
      </c>
      <c r="F114" s="10">
        <f t="shared" si="18"/>
        <v>11</v>
      </c>
      <c r="G114" s="13">
        <f t="shared" si="19"/>
        <v>0.18333333333333332</v>
      </c>
      <c r="H114" s="9">
        <v>58</v>
      </c>
      <c r="I114" s="21">
        <f t="shared" si="14"/>
        <v>3.4061985766788155E-05</v>
      </c>
      <c r="J114" s="9">
        <f t="shared" si="15"/>
        <v>2</v>
      </c>
      <c r="K114" s="21">
        <f t="shared" si="16"/>
        <v>0.034482758620689655</v>
      </c>
    </row>
    <row r="115" spans="1:11" ht="12.75">
      <c r="A115" s="33" t="s">
        <v>90</v>
      </c>
      <c r="B115" s="9">
        <v>57</v>
      </c>
      <c r="C115" s="11">
        <f t="shared" si="13"/>
        <v>3.347471015011939E-05</v>
      </c>
      <c r="D115" s="10">
        <v>41</v>
      </c>
      <c r="E115" s="12">
        <f t="shared" si="17"/>
        <v>0.7192982456140351</v>
      </c>
      <c r="F115" s="10">
        <f t="shared" si="18"/>
        <v>16</v>
      </c>
      <c r="G115" s="13">
        <f t="shared" si="19"/>
        <v>0.2807017543859649</v>
      </c>
      <c r="H115" s="9">
        <v>45</v>
      </c>
      <c r="I115" s="21">
        <f t="shared" si="14"/>
        <v>2.6427402750094257E-05</v>
      </c>
      <c r="J115" s="9">
        <f t="shared" si="15"/>
        <v>12</v>
      </c>
      <c r="K115" s="21">
        <f t="shared" si="16"/>
        <v>0.26666666666666666</v>
      </c>
    </row>
    <row r="116" spans="1:11" ht="12.75">
      <c r="A116" s="33" t="s">
        <v>142</v>
      </c>
      <c r="B116" s="9">
        <v>54</v>
      </c>
      <c r="C116" s="11">
        <f t="shared" si="13"/>
        <v>3.171288330011311E-05</v>
      </c>
      <c r="D116" s="10">
        <v>42</v>
      </c>
      <c r="E116" s="12">
        <f t="shared" si="17"/>
        <v>0.7777777777777778</v>
      </c>
      <c r="F116" s="10">
        <f t="shared" si="18"/>
        <v>12</v>
      </c>
      <c r="G116" s="13">
        <f t="shared" si="19"/>
        <v>0.2222222222222222</v>
      </c>
      <c r="H116" s="9">
        <v>45</v>
      </c>
      <c r="I116" s="21">
        <f t="shared" si="14"/>
        <v>2.6427402750094257E-05</v>
      </c>
      <c r="J116" s="9">
        <f t="shared" si="15"/>
        <v>9</v>
      </c>
      <c r="K116" s="21">
        <f t="shared" si="16"/>
        <v>0.2</v>
      </c>
    </row>
    <row r="117" spans="1:11" ht="12.75">
      <c r="A117" s="33" t="s">
        <v>16</v>
      </c>
      <c r="B117" s="9">
        <v>53</v>
      </c>
      <c r="C117" s="11">
        <f t="shared" si="13"/>
        <v>3.112560768344435E-05</v>
      </c>
      <c r="D117" s="10">
        <v>41</v>
      </c>
      <c r="E117" s="12">
        <f t="shared" si="17"/>
        <v>0.7735849056603774</v>
      </c>
      <c r="F117" s="10">
        <f t="shared" si="18"/>
        <v>12</v>
      </c>
      <c r="G117" s="13">
        <f t="shared" si="19"/>
        <v>0.22641509433962265</v>
      </c>
      <c r="H117" s="9">
        <v>55</v>
      </c>
      <c r="I117" s="21">
        <f t="shared" si="14"/>
        <v>3.230015891678187E-05</v>
      </c>
      <c r="J117" s="9">
        <f t="shared" si="15"/>
        <v>-2</v>
      </c>
      <c r="K117" s="21">
        <f t="shared" si="16"/>
        <v>-0.03636363636363636</v>
      </c>
    </row>
    <row r="118" spans="1:11" ht="12.75">
      <c r="A118" s="33" t="s">
        <v>50</v>
      </c>
      <c r="B118" s="9">
        <v>51</v>
      </c>
      <c r="C118" s="11">
        <f t="shared" si="13"/>
        <v>2.9951056450106825E-05</v>
      </c>
      <c r="D118" s="10">
        <v>43</v>
      </c>
      <c r="E118" s="12">
        <f t="shared" si="17"/>
        <v>0.8431372549019608</v>
      </c>
      <c r="F118" s="10">
        <f t="shared" si="18"/>
        <v>8</v>
      </c>
      <c r="G118" s="13">
        <f t="shared" si="19"/>
        <v>0.1568627450980392</v>
      </c>
      <c r="H118" s="9">
        <v>46</v>
      </c>
      <c r="I118" s="21">
        <f t="shared" si="14"/>
        <v>2.701467836676302E-05</v>
      </c>
      <c r="J118" s="9">
        <f t="shared" si="15"/>
        <v>5</v>
      </c>
      <c r="K118" s="21">
        <f t="shared" si="16"/>
        <v>0.10869565217391304</v>
      </c>
    </row>
    <row r="119" spans="1:11" ht="12.75">
      <c r="A119" s="33" t="s">
        <v>76</v>
      </c>
      <c r="B119" s="9">
        <v>50</v>
      </c>
      <c r="C119" s="11">
        <f t="shared" si="13"/>
        <v>2.9363780833438065E-05</v>
      </c>
      <c r="D119" s="10">
        <v>16</v>
      </c>
      <c r="E119" s="12">
        <f t="shared" si="17"/>
        <v>0.32</v>
      </c>
      <c r="F119" s="10">
        <f t="shared" si="18"/>
        <v>34</v>
      </c>
      <c r="G119" s="13">
        <f t="shared" si="19"/>
        <v>0.68</v>
      </c>
      <c r="H119" s="9">
        <v>49</v>
      </c>
      <c r="I119" s="21">
        <f t="shared" si="14"/>
        <v>2.8776505216769302E-05</v>
      </c>
      <c r="J119" s="9">
        <f t="shared" si="15"/>
        <v>1</v>
      </c>
      <c r="K119" s="21">
        <f t="shared" si="16"/>
        <v>0.02040816326530612</v>
      </c>
    </row>
    <row r="120" spans="1:11" ht="12.75">
      <c r="A120" s="33" t="s">
        <v>72</v>
      </c>
      <c r="B120" s="9">
        <v>46</v>
      </c>
      <c r="C120" s="11">
        <f t="shared" si="13"/>
        <v>2.701467836676302E-05</v>
      </c>
      <c r="D120" s="10">
        <v>29</v>
      </c>
      <c r="E120" s="12">
        <f t="shared" si="17"/>
        <v>0.6304347826086957</v>
      </c>
      <c r="F120" s="10">
        <f t="shared" si="18"/>
        <v>17</v>
      </c>
      <c r="G120" s="13">
        <f t="shared" si="19"/>
        <v>0.3695652173913043</v>
      </c>
      <c r="H120" s="9">
        <v>47</v>
      </c>
      <c r="I120" s="21">
        <f t="shared" si="14"/>
        <v>2.760195398343178E-05</v>
      </c>
      <c r="J120" s="9">
        <f t="shared" si="15"/>
        <v>-1</v>
      </c>
      <c r="K120" s="21">
        <f t="shared" si="16"/>
        <v>-0.02127659574468085</v>
      </c>
    </row>
    <row r="121" spans="1:11" ht="12.75">
      <c r="A121" s="33" t="s">
        <v>131</v>
      </c>
      <c r="B121" s="9">
        <v>46</v>
      </c>
      <c r="C121" s="11">
        <f t="shared" si="13"/>
        <v>2.701467836676302E-05</v>
      </c>
      <c r="D121" s="10">
        <v>33</v>
      </c>
      <c r="E121" s="12">
        <f t="shared" si="17"/>
        <v>0.717391304347826</v>
      </c>
      <c r="F121" s="10">
        <f t="shared" si="18"/>
        <v>13</v>
      </c>
      <c r="G121" s="13">
        <f t="shared" si="19"/>
        <v>0.2826086956521739</v>
      </c>
      <c r="H121" s="9">
        <v>21</v>
      </c>
      <c r="I121" s="21">
        <f t="shared" si="14"/>
        <v>1.2332787950043988E-05</v>
      </c>
      <c r="J121" s="9">
        <f t="shared" si="15"/>
        <v>25</v>
      </c>
      <c r="K121" s="21">
        <f>+IF(H121&gt;0,J121/H121,"")</f>
        <v>1.1904761904761905</v>
      </c>
    </row>
    <row r="122" spans="1:11" ht="12.75">
      <c r="A122" s="33" t="s">
        <v>74</v>
      </c>
      <c r="B122" s="9">
        <v>45</v>
      </c>
      <c r="C122" s="11">
        <f t="shared" si="13"/>
        <v>2.6427402750094257E-05</v>
      </c>
      <c r="D122" s="10">
        <v>35</v>
      </c>
      <c r="E122" s="12">
        <f t="shared" si="17"/>
        <v>0.7777777777777778</v>
      </c>
      <c r="F122" s="10">
        <f t="shared" si="18"/>
        <v>10</v>
      </c>
      <c r="G122" s="13">
        <f t="shared" si="19"/>
        <v>0.2222222222222222</v>
      </c>
      <c r="H122" s="9">
        <v>34</v>
      </c>
      <c r="I122" s="21">
        <f t="shared" si="14"/>
        <v>1.9967370966737882E-05</v>
      </c>
      <c r="J122" s="9">
        <f t="shared" si="15"/>
        <v>11</v>
      </c>
      <c r="K122" s="21">
        <f t="shared" si="16"/>
        <v>0.3235294117647059</v>
      </c>
    </row>
    <row r="123" spans="1:11" ht="12.75">
      <c r="A123" s="33" t="s">
        <v>25</v>
      </c>
      <c r="B123" s="9">
        <v>44</v>
      </c>
      <c r="C123" s="11">
        <f t="shared" si="13"/>
        <v>2.5840127133425498E-05</v>
      </c>
      <c r="D123" s="10">
        <v>30</v>
      </c>
      <c r="E123" s="12">
        <f t="shared" si="17"/>
        <v>0.6818181818181818</v>
      </c>
      <c r="F123" s="10">
        <f t="shared" si="18"/>
        <v>14</v>
      </c>
      <c r="G123" s="13">
        <f t="shared" si="19"/>
        <v>0.3181818181818182</v>
      </c>
      <c r="H123" s="9">
        <v>46</v>
      </c>
      <c r="I123" s="21">
        <f t="shared" si="14"/>
        <v>2.701467836676302E-05</v>
      </c>
      <c r="J123" s="9">
        <f t="shared" si="15"/>
        <v>-2</v>
      </c>
      <c r="K123" s="21">
        <f t="shared" si="16"/>
        <v>-0.043478260869565216</v>
      </c>
    </row>
    <row r="124" spans="1:11" ht="12.75">
      <c r="A124" s="33" t="s">
        <v>30</v>
      </c>
      <c r="B124" s="9">
        <v>44</v>
      </c>
      <c r="C124" s="11">
        <f t="shared" si="13"/>
        <v>2.5840127133425498E-05</v>
      </c>
      <c r="D124" s="10">
        <v>21</v>
      </c>
      <c r="E124" s="12">
        <f t="shared" si="17"/>
        <v>0.4772727272727273</v>
      </c>
      <c r="F124" s="10">
        <f t="shared" si="18"/>
        <v>23</v>
      </c>
      <c r="G124" s="13">
        <f t="shared" si="19"/>
        <v>0.5227272727272727</v>
      </c>
      <c r="H124" s="9">
        <v>39</v>
      </c>
      <c r="I124" s="21">
        <f t="shared" si="14"/>
        <v>2.290374905008169E-05</v>
      </c>
      <c r="J124" s="9">
        <f t="shared" si="15"/>
        <v>5</v>
      </c>
      <c r="K124" s="21">
        <f t="shared" si="16"/>
        <v>0.1282051282051282</v>
      </c>
    </row>
    <row r="125" spans="1:11" ht="12.75">
      <c r="A125" s="33" t="s">
        <v>130</v>
      </c>
      <c r="B125" s="9">
        <v>41</v>
      </c>
      <c r="C125" s="11">
        <f t="shared" si="13"/>
        <v>2.4078300283419212E-05</v>
      </c>
      <c r="D125" s="10">
        <v>22</v>
      </c>
      <c r="E125" s="12">
        <f t="shared" si="17"/>
        <v>0.5365853658536586</v>
      </c>
      <c r="F125" s="10">
        <f t="shared" si="18"/>
        <v>19</v>
      </c>
      <c r="G125" s="13">
        <f t="shared" si="19"/>
        <v>0.4634146341463415</v>
      </c>
      <c r="H125" s="9">
        <v>30</v>
      </c>
      <c r="I125" s="21">
        <f t="shared" si="14"/>
        <v>1.7618268500062837E-05</v>
      </c>
      <c r="J125" s="9">
        <f t="shared" si="15"/>
        <v>11</v>
      </c>
      <c r="K125" s="21">
        <f t="shared" si="16"/>
        <v>0.36666666666666664</v>
      </c>
    </row>
    <row r="126" spans="1:11" ht="12.75">
      <c r="A126" s="33" t="s">
        <v>4</v>
      </c>
      <c r="B126" s="9">
        <v>39</v>
      </c>
      <c r="C126" s="11">
        <f t="shared" si="13"/>
        <v>2.290374905008169E-05</v>
      </c>
      <c r="D126" s="10">
        <v>31</v>
      </c>
      <c r="E126" s="12">
        <f t="shared" si="17"/>
        <v>0.7948717948717948</v>
      </c>
      <c r="F126" s="10">
        <f t="shared" si="18"/>
        <v>8</v>
      </c>
      <c r="G126" s="13">
        <f t="shared" si="19"/>
        <v>0.20512820512820512</v>
      </c>
      <c r="H126" s="9">
        <v>36</v>
      </c>
      <c r="I126" s="21">
        <f t="shared" si="14"/>
        <v>2.1141922200075405E-05</v>
      </c>
      <c r="J126" s="9">
        <f t="shared" si="15"/>
        <v>3</v>
      </c>
      <c r="K126" s="21">
        <f t="shared" si="16"/>
        <v>0.08333333333333333</v>
      </c>
    </row>
    <row r="127" spans="1:11" ht="12.75">
      <c r="A127" s="33" t="s">
        <v>52</v>
      </c>
      <c r="B127" s="9">
        <v>39</v>
      </c>
      <c r="C127" s="11">
        <f t="shared" si="13"/>
        <v>2.290374905008169E-05</v>
      </c>
      <c r="D127" s="10">
        <v>27</v>
      </c>
      <c r="E127" s="12">
        <f t="shared" si="17"/>
        <v>0.6923076923076923</v>
      </c>
      <c r="F127" s="10">
        <f t="shared" si="18"/>
        <v>12</v>
      </c>
      <c r="G127" s="13">
        <f t="shared" si="19"/>
        <v>0.3076923076923077</v>
      </c>
      <c r="H127" s="9">
        <v>25</v>
      </c>
      <c r="I127" s="21">
        <f t="shared" si="14"/>
        <v>1.4681890416719033E-05</v>
      </c>
      <c r="J127" s="9">
        <f t="shared" si="15"/>
        <v>14</v>
      </c>
      <c r="K127" s="21">
        <f t="shared" si="16"/>
        <v>0.56</v>
      </c>
    </row>
    <row r="128" spans="1:11" ht="12.75">
      <c r="A128" s="33" t="s">
        <v>114</v>
      </c>
      <c r="B128" s="9">
        <v>37</v>
      </c>
      <c r="C128" s="11">
        <f t="shared" si="13"/>
        <v>2.1729197816744168E-05</v>
      </c>
      <c r="D128" s="10">
        <v>23</v>
      </c>
      <c r="E128" s="12">
        <f t="shared" si="17"/>
        <v>0.6216216216216216</v>
      </c>
      <c r="F128" s="10">
        <f t="shared" si="18"/>
        <v>14</v>
      </c>
      <c r="G128" s="13">
        <f t="shared" si="19"/>
        <v>0.3783783783783784</v>
      </c>
      <c r="H128" s="9">
        <v>54</v>
      </c>
      <c r="I128" s="21">
        <f t="shared" si="14"/>
        <v>3.171288330011311E-05</v>
      </c>
      <c r="J128" s="9">
        <f t="shared" si="15"/>
        <v>-17</v>
      </c>
      <c r="K128" s="21">
        <f t="shared" si="16"/>
        <v>-0.3148148148148148</v>
      </c>
    </row>
    <row r="129" spans="1:11" ht="12.75">
      <c r="A129" s="33" t="s">
        <v>92</v>
      </c>
      <c r="B129" s="9">
        <v>37</v>
      </c>
      <c r="C129" s="11">
        <f t="shared" si="13"/>
        <v>2.1729197816744168E-05</v>
      </c>
      <c r="D129" s="10">
        <v>31</v>
      </c>
      <c r="E129" s="12">
        <f t="shared" si="17"/>
        <v>0.8378378378378378</v>
      </c>
      <c r="F129" s="10">
        <f t="shared" si="18"/>
        <v>6</v>
      </c>
      <c r="G129" s="13">
        <f t="shared" si="19"/>
        <v>0.16216216216216217</v>
      </c>
      <c r="H129" s="9">
        <v>37</v>
      </c>
      <c r="I129" s="21">
        <f t="shared" si="14"/>
        <v>2.1729197816744168E-05</v>
      </c>
      <c r="J129" s="9">
        <f t="shared" si="15"/>
        <v>0</v>
      </c>
      <c r="K129" s="21">
        <f t="shared" si="16"/>
        <v>0</v>
      </c>
    </row>
    <row r="130" spans="1:11" ht="12.75">
      <c r="A130" s="33" t="s">
        <v>94</v>
      </c>
      <c r="B130" s="9">
        <v>33</v>
      </c>
      <c r="C130" s="11">
        <f t="shared" si="13"/>
        <v>1.9380095350069123E-05</v>
      </c>
      <c r="D130" s="10">
        <v>25</v>
      </c>
      <c r="E130" s="12">
        <f t="shared" si="17"/>
        <v>0.7575757575757576</v>
      </c>
      <c r="F130" s="10">
        <f t="shared" si="18"/>
        <v>8</v>
      </c>
      <c r="G130" s="13">
        <f t="shared" si="19"/>
        <v>0.24242424242424243</v>
      </c>
      <c r="H130" s="9">
        <v>31</v>
      </c>
      <c r="I130" s="21">
        <f t="shared" si="14"/>
        <v>1.82055441167316E-05</v>
      </c>
      <c r="J130" s="9">
        <f t="shared" si="15"/>
        <v>2</v>
      </c>
      <c r="K130" s="21">
        <f t="shared" si="16"/>
        <v>0.06451612903225806</v>
      </c>
    </row>
    <row r="131" spans="1:11" ht="12.75">
      <c r="A131" s="33" t="s">
        <v>66</v>
      </c>
      <c r="B131" s="9">
        <v>33</v>
      </c>
      <c r="C131" s="11">
        <f t="shared" si="13"/>
        <v>1.9380095350069123E-05</v>
      </c>
      <c r="D131" s="10">
        <v>21</v>
      </c>
      <c r="E131" s="12">
        <f t="shared" si="17"/>
        <v>0.6363636363636364</v>
      </c>
      <c r="F131" s="10">
        <f t="shared" si="18"/>
        <v>12</v>
      </c>
      <c r="G131" s="13">
        <f t="shared" si="19"/>
        <v>0.36363636363636365</v>
      </c>
      <c r="H131" s="9">
        <v>30</v>
      </c>
      <c r="I131" s="21">
        <f t="shared" si="14"/>
        <v>1.7618268500062837E-05</v>
      </c>
      <c r="J131" s="9">
        <f t="shared" si="15"/>
        <v>3</v>
      </c>
      <c r="K131" s="21">
        <f t="shared" si="16"/>
        <v>0.1</v>
      </c>
    </row>
    <row r="132" spans="1:11" ht="12.75">
      <c r="A132" s="33" t="s">
        <v>163</v>
      </c>
      <c r="B132" s="9">
        <v>29</v>
      </c>
      <c r="C132" s="11">
        <f t="shared" si="13"/>
        <v>1.7030992883394078E-05</v>
      </c>
      <c r="D132" s="10">
        <v>28</v>
      </c>
      <c r="E132" s="12">
        <f t="shared" si="17"/>
        <v>0.9655172413793104</v>
      </c>
      <c r="F132" s="10">
        <f t="shared" si="18"/>
        <v>1</v>
      </c>
      <c r="G132" s="13">
        <f t="shared" si="19"/>
        <v>0.034482758620689655</v>
      </c>
      <c r="H132" s="9">
        <v>16</v>
      </c>
      <c r="I132" s="21">
        <f t="shared" si="14"/>
        <v>9.39640986670018E-06</v>
      </c>
      <c r="J132" s="9">
        <f t="shared" si="15"/>
        <v>13</v>
      </c>
      <c r="K132" s="21">
        <f t="shared" si="16"/>
        <v>0.8125</v>
      </c>
    </row>
    <row r="133" spans="1:11" ht="12.75">
      <c r="A133" s="33" t="s">
        <v>159</v>
      </c>
      <c r="B133" s="9">
        <v>28</v>
      </c>
      <c r="C133" s="11">
        <f t="shared" si="13"/>
        <v>1.6443717266725315E-05</v>
      </c>
      <c r="D133" s="10">
        <v>11</v>
      </c>
      <c r="E133" s="12">
        <f t="shared" si="17"/>
        <v>0.39285714285714285</v>
      </c>
      <c r="F133" s="10">
        <f t="shared" si="18"/>
        <v>17</v>
      </c>
      <c r="G133" s="13">
        <f t="shared" si="19"/>
        <v>0.6071428571428571</v>
      </c>
      <c r="H133" s="9">
        <v>35</v>
      </c>
      <c r="I133" s="21">
        <f t="shared" si="14"/>
        <v>2.0554646583406645E-05</v>
      </c>
      <c r="J133" s="9">
        <f t="shared" si="15"/>
        <v>-7</v>
      </c>
      <c r="K133" s="21">
        <f t="shared" si="16"/>
        <v>-0.2</v>
      </c>
    </row>
    <row r="134" spans="1:11" ht="12.75">
      <c r="A134" s="33" t="s">
        <v>84</v>
      </c>
      <c r="B134" s="9">
        <v>27</v>
      </c>
      <c r="C134" s="11">
        <f t="shared" si="13"/>
        <v>1.5856441650056555E-05</v>
      </c>
      <c r="D134" s="10">
        <v>27</v>
      </c>
      <c r="E134" s="12">
        <f aca="true" t="shared" si="20" ref="E134:E176">+D134/B134</f>
        <v>1</v>
      </c>
      <c r="F134" s="10">
        <f aca="true" t="shared" si="21" ref="F134:F165">+B134-D134</f>
        <v>0</v>
      </c>
      <c r="G134" s="13">
        <f aca="true" t="shared" si="22" ref="G134:G165">+F134/B134</f>
        <v>0</v>
      </c>
      <c r="H134" s="9">
        <v>33</v>
      </c>
      <c r="I134" s="21">
        <f t="shared" si="14"/>
        <v>1.9380095350069123E-05</v>
      </c>
      <c r="J134" s="9">
        <f t="shared" si="15"/>
        <v>-6</v>
      </c>
      <c r="K134" s="21">
        <f t="shared" si="16"/>
        <v>-0.18181818181818182</v>
      </c>
    </row>
    <row r="135" spans="1:11" ht="12.75">
      <c r="A135" s="33" t="s">
        <v>100</v>
      </c>
      <c r="B135" s="9">
        <v>26</v>
      </c>
      <c r="C135" s="11">
        <f t="shared" si="13"/>
        <v>1.5269166033387792E-05</v>
      </c>
      <c r="D135" s="10">
        <v>10</v>
      </c>
      <c r="E135" s="12">
        <f t="shared" si="20"/>
        <v>0.38461538461538464</v>
      </c>
      <c r="F135" s="10">
        <f t="shared" si="21"/>
        <v>16</v>
      </c>
      <c r="G135" s="13">
        <f t="shared" si="22"/>
        <v>0.6153846153846154</v>
      </c>
      <c r="H135" s="9">
        <v>26</v>
      </c>
      <c r="I135" s="21">
        <f t="shared" si="14"/>
        <v>1.5269166033387792E-05</v>
      </c>
      <c r="J135" s="9">
        <f t="shared" si="15"/>
        <v>0</v>
      </c>
      <c r="K135" s="21">
        <f t="shared" si="16"/>
        <v>0</v>
      </c>
    </row>
    <row r="136" spans="1:11" ht="12.75">
      <c r="A136" s="33" t="s">
        <v>80</v>
      </c>
      <c r="B136" s="9">
        <v>25</v>
      </c>
      <c r="C136" s="11">
        <f aca="true" t="shared" si="23" ref="C136:C177">+B136/B$4</f>
        <v>1.4681890416719033E-05</v>
      </c>
      <c r="D136" s="10">
        <v>16</v>
      </c>
      <c r="E136" s="12">
        <f t="shared" si="20"/>
        <v>0.64</v>
      </c>
      <c r="F136" s="10">
        <f t="shared" si="21"/>
        <v>9</v>
      </c>
      <c r="G136" s="13">
        <f t="shared" si="22"/>
        <v>0.36</v>
      </c>
      <c r="H136" s="9">
        <v>25</v>
      </c>
      <c r="I136" s="21">
        <f aca="true" t="shared" si="24" ref="I136:I177">+H136/$B$4</f>
        <v>1.4681890416719033E-05</v>
      </c>
      <c r="J136" s="9">
        <f aca="true" t="shared" si="25" ref="J136:J177">+B136-H136</f>
        <v>0</v>
      </c>
      <c r="K136" s="21">
        <f aca="true" t="shared" si="26" ref="K136:K177">+IF(H136&gt;0,J136/H136,"")</f>
        <v>0</v>
      </c>
    </row>
    <row r="137" spans="1:11" ht="12.75">
      <c r="A137" s="33" t="s">
        <v>56</v>
      </c>
      <c r="B137" s="9">
        <v>21</v>
      </c>
      <c r="C137" s="11">
        <f t="shared" si="23"/>
        <v>1.2332787950043988E-05</v>
      </c>
      <c r="D137" s="10">
        <v>21</v>
      </c>
      <c r="E137" s="12">
        <f t="shared" si="20"/>
        <v>1</v>
      </c>
      <c r="F137" s="10">
        <f t="shared" si="21"/>
        <v>0</v>
      </c>
      <c r="G137" s="13">
        <f t="shared" si="22"/>
        <v>0</v>
      </c>
      <c r="H137" s="9">
        <v>19</v>
      </c>
      <c r="I137" s="21">
        <f t="shared" si="24"/>
        <v>1.1158236716706464E-05</v>
      </c>
      <c r="J137" s="9">
        <f t="shared" si="25"/>
        <v>2</v>
      </c>
      <c r="K137" s="21">
        <f t="shared" si="26"/>
        <v>0.10526315789473684</v>
      </c>
    </row>
    <row r="138" spans="1:11" ht="12.75">
      <c r="A138" s="33" t="s">
        <v>70</v>
      </c>
      <c r="B138" s="9">
        <v>19</v>
      </c>
      <c r="C138" s="11">
        <f t="shared" si="23"/>
        <v>1.1158236716706464E-05</v>
      </c>
      <c r="D138" s="10">
        <v>17</v>
      </c>
      <c r="E138" s="12">
        <f t="shared" si="20"/>
        <v>0.8947368421052632</v>
      </c>
      <c r="F138" s="10">
        <f t="shared" si="21"/>
        <v>2</v>
      </c>
      <c r="G138" s="13">
        <f t="shared" si="22"/>
        <v>0.10526315789473684</v>
      </c>
      <c r="H138" s="9">
        <v>20</v>
      </c>
      <c r="I138" s="21">
        <f t="shared" si="24"/>
        <v>1.1745512333375226E-05</v>
      </c>
      <c r="J138" s="9">
        <f t="shared" si="25"/>
        <v>-1</v>
      </c>
      <c r="K138" s="21">
        <f t="shared" si="26"/>
        <v>-0.05</v>
      </c>
    </row>
    <row r="139" spans="1:11" ht="12.75">
      <c r="A139" s="33" t="s">
        <v>153</v>
      </c>
      <c r="B139" s="9">
        <v>19</v>
      </c>
      <c r="C139" s="11">
        <f t="shared" si="23"/>
        <v>1.1158236716706464E-05</v>
      </c>
      <c r="D139" s="10">
        <v>12</v>
      </c>
      <c r="E139" s="12">
        <f t="shared" si="20"/>
        <v>0.631578947368421</v>
      </c>
      <c r="F139" s="10">
        <f t="shared" si="21"/>
        <v>7</v>
      </c>
      <c r="G139" s="13">
        <f t="shared" si="22"/>
        <v>0.3684210526315789</v>
      </c>
      <c r="H139" s="9">
        <v>15</v>
      </c>
      <c r="I139" s="21">
        <f t="shared" si="24"/>
        <v>8.809134250031419E-06</v>
      </c>
      <c r="J139" s="9">
        <f t="shared" si="25"/>
        <v>4</v>
      </c>
      <c r="K139" s="21">
        <f t="shared" si="26"/>
        <v>0.26666666666666666</v>
      </c>
    </row>
    <row r="140" spans="1:11" ht="12.75">
      <c r="A140" s="33" t="s">
        <v>95</v>
      </c>
      <c r="B140" s="9">
        <v>18</v>
      </c>
      <c r="C140" s="11">
        <f t="shared" si="23"/>
        <v>1.0570961100037702E-05</v>
      </c>
      <c r="D140" s="10">
        <v>14</v>
      </c>
      <c r="E140" s="12">
        <f t="shared" si="20"/>
        <v>0.7777777777777778</v>
      </c>
      <c r="F140" s="10">
        <f t="shared" si="21"/>
        <v>4</v>
      </c>
      <c r="G140" s="13">
        <f t="shared" si="22"/>
        <v>0.2222222222222222</v>
      </c>
      <c r="H140" s="9">
        <v>15</v>
      </c>
      <c r="I140" s="21">
        <f t="shared" si="24"/>
        <v>8.809134250031419E-06</v>
      </c>
      <c r="J140" s="9">
        <f t="shared" si="25"/>
        <v>3</v>
      </c>
      <c r="K140" s="21">
        <f t="shared" si="26"/>
        <v>0.2</v>
      </c>
    </row>
    <row r="141" spans="1:11" ht="12.75">
      <c r="A141" s="33" t="s">
        <v>127</v>
      </c>
      <c r="B141" s="9">
        <v>17</v>
      </c>
      <c r="C141" s="11">
        <f t="shared" si="23"/>
        <v>9.983685483368941E-06</v>
      </c>
      <c r="D141" s="10">
        <v>14</v>
      </c>
      <c r="E141" s="12">
        <f t="shared" si="20"/>
        <v>0.8235294117647058</v>
      </c>
      <c r="F141" s="10">
        <f t="shared" si="21"/>
        <v>3</v>
      </c>
      <c r="G141" s="13">
        <f t="shared" si="22"/>
        <v>0.17647058823529413</v>
      </c>
      <c r="H141" s="9">
        <v>20</v>
      </c>
      <c r="I141" s="21">
        <f t="shared" si="24"/>
        <v>1.1745512333375226E-05</v>
      </c>
      <c r="J141" s="9">
        <f t="shared" si="25"/>
        <v>-3</v>
      </c>
      <c r="K141" s="21">
        <f t="shared" si="26"/>
        <v>-0.15</v>
      </c>
    </row>
    <row r="142" spans="1:11" ht="12.75">
      <c r="A142" s="33" t="s">
        <v>29</v>
      </c>
      <c r="B142" s="9">
        <v>17</v>
      </c>
      <c r="C142" s="11">
        <f t="shared" si="23"/>
        <v>9.983685483368941E-06</v>
      </c>
      <c r="D142" s="10">
        <v>13</v>
      </c>
      <c r="E142" s="12">
        <f t="shared" si="20"/>
        <v>0.7647058823529411</v>
      </c>
      <c r="F142" s="10">
        <f t="shared" si="21"/>
        <v>4</v>
      </c>
      <c r="G142" s="13">
        <f t="shared" si="22"/>
        <v>0.23529411764705882</v>
      </c>
      <c r="H142" s="9">
        <v>14</v>
      </c>
      <c r="I142" s="21">
        <f t="shared" si="24"/>
        <v>8.221858633362657E-06</v>
      </c>
      <c r="J142" s="9">
        <f t="shared" si="25"/>
        <v>3</v>
      </c>
      <c r="K142" s="21">
        <f t="shared" si="26"/>
        <v>0.21428571428571427</v>
      </c>
    </row>
    <row r="143" spans="1:11" ht="12.75">
      <c r="A143" s="33" t="s">
        <v>97</v>
      </c>
      <c r="B143" s="9">
        <v>16</v>
      </c>
      <c r="C143" s="11">
        <f t="shared" si="23"/>
        <v>9.39640986670018E-06</v>
      </c>
      <c r="D143" s="10">
        <v>8</v>
      </c>
      <c r="E143" s="12">
        <f t="shared" si="20"/>
        <v>0.5</v>
      </c>
      <c r="F143" s="10">
        <f t="shared" si="21"/>
        <v>8</v>
      </c>
      <c r="G143" s="13">
        <f t="shared" si="22"/>
        <v>0.5</v>
      </c>
      <c r="H143" s="9">
        <v>14</v>
      </c>
      <c r="I143" s="21">
        <f t="shared" si="24"/>
        <v>8.221858633362657E-06</v>
      </c>
      <c r="J143" s="9">
        <f t="shared" si="25"/>
        <v>2</v>
      </c>
      <c r="K143" s="21">
        <f t="shared" si="26"/>
        <v>0.14285714285714285</v>
      </c>
    </row>
    <row r="144" spans="1:11" ht="12.75">
      <c r="A144" s="33" t="s">
        <v>19</v>
      </c>
      <c r="B144" s="9">
        <v>15</v>
      </c>
      <c r="C144" s="11">
        <f t="shared" si="23"/>
        <v>8.809134250031419E-06</v>
      </c>
      <c r="D144" s="10">
        <v>5</v>
      </c>
      <c r="E144" s="12">
        <f t="shared" si="20"/>
        <v>0.3333333333333333</v>
      </c>
      <c r="F144" s="10">
        <f t="shared" si="21"/>
        <v>10</v>
      </c>
      <c r="G144" s="13">
        <f t="shared" si="22"/>
        <v>0.6666666666666666</v>
      </c>
      <c r="H144" s="9">
        <v>13</v>
      </c>
      <c r="I144" s="21">
        <f t="shared" si="24"/>
        <v>7.634583016693896E-06</v>
      </c>
      <c r="J144" s="9">
        <f t="shared" si="25"/>
        <v>2</v>
      </c>
      <c r="K144" s="21">
        <f t="shared" si="26"/>
        <v>0.15384615384615385</v>
      </c>
    </row>
    <row r="145" spans="1:11" ht="12.75">
      <c r="A145" s="33" t="s">
        <v>51</v>
      </c>
      <c r="B145" s="9">
        <v>13</v>
      </c>
      <c r="C145" s="11">
        <f t="shared" si="23"/>
        <v>7.634583016693896E-06</v>
      </c>
      <c r="D145" s="10">
        <v>5</v>
      </c>
      <c r="E145" s="12">
        <f t="shared" si="20"/>
        <v>0.38461538461538464</v>
      </c>
      <c r="F145" s="10">
        <f t="shared" si="21"/>
        <v>8</v>
      </c>
      <c r="G145" s="13">
        <f t="shared" si="22"/>
        <v>0.6153846153846154</v>
      </c>
      <c r="H145" s="9">
        <v>15</v>
      </c>
      <c r="I145" s="21">
        <f t="shared" si="24"/>
        <v>8.809134250031419E-06</v>
      </c>
      <c r="J145" s="9">
        <f t="shared" si="25"/>
        <v>-2</v>
      </c>
      <c r="K145" s="21">
        <f t="shared" si="26"/>
        <v>-0.13333333333333333</v>
      </c>
    </row>
    <row r="146" spans="1:11" ht="12.75">
      <c r="A146" s="33" t="s">
        <v>31</v>
      </c>
      <c r="B146" s="9">
        <v>13</v>
      </c>
      <c r="C146" s="11">
        <f t="shared" si="23"/>
        <v>7.634583016693896E-06</v>
      </c>
      <c r="D146" s="10">
        <v>6</v>
      </c>
      <c r="E146" s="12">
        <f t="shared" si="20"/>
        <v>0.46153846153846156</v>
      </c>
      <c r="F146" s="10">
        <f t="shared" si="21"/>
        <v>7</v>
      </c>
      <c r="G146" s="13">
        <f t="shared" si="22"/>
        <v>0.5384615384615384</v>
      </c>
      <c r="H146" s="9">
        <v>12</v>
      </c>
      <c r="I146" s="21">
        <f t="shared" si="24"/>
        <v>7.047307400025136E-06</v>
      </c>
      <c r="J146" s="9">
        <f t="shared" si="25"/>
        <v>1</v>
      </c>
      <c r="K146" s="21">
        <f t="shared" si="26"/>
        <v>0.08333333333333333</v>
      </c>
    </row>
    <row r="147" spans="1:11" ht="12.75">
      <c r="A147" s="33" t="s">
        <v>101</v>
      </c>
      <c r="B147" s="9">
        <v>13</v>
      </c>
      <c r="C147" s="11">
        <f t="shared" si="23"/>
        <v>7.634583016693896E-06</v>
      </c>
      <c r="D147" s="10">
        <v>7</v>
      </c>
      <c r="E147" s="12">
        <f t="shared" si="20"/>
        <v>0.5384615384615384</v>
      </c>
      <c r="F147" s="10">
        <f t="shared" si="21"/>
        <v>6</v>
      </c>
      <c r="G147" s="13">
        <f t="shared" si="22"/>
        <v>0.46153846153846156</v>
      </c>
      <c r="H147" s="9">
        <v>6</v>
      </c>
      <c r="I147" s="21">
        <f t="shared" si="24"/>
        <v>3.523653700012568E-06</v>
      </c>
      <c r="J147" s="9">
        <f t="shared" si="25"/>
        <v>7</v>
      </c>
      <c r="K147" s="21">
        <f t="shared" si="26"/>
        <v>1.1666666666666667</v>
      </c>
    </row>
    <row r="148" spans="1:11" ht="12.75">
      <c r="A148" s="33" t="s">
        <v>183</v>
      </c>
      <c r="B148" s="9">
        <v>12</v>
      </c>
      <c r="C148" s="11">
        <f t="shared" si="23"/>
        <v>7.047307400025136E-06</v>
      </c>
      <c r="D148" s="10">
        <v>8</v>
      </c>
      <c r="E148" s="12">
        <f t="shared" si="20"/>
        <v>0.6666666666666666</v>
      </c>
      <c r="F148" s="10">
        <f t="shared" si="21"/>
        <v>4</v>
      </c>
      <c r="G148" s="13">
        <f t="shared" si="22"/>
        <v>0.3333333333333333</v>
      </c>
      <c r="H148" s="9">
        <v>0</v>
      </c>
      <c r="I148" s="21">
        <f t="shared" si="24"/>
        <v>0</v>
      </c>
      <c r="J148" s="9">
        <f t="shared" si="25"/>
        <v>12</v>
      </c>
      <c r="K148" s="21">
        <f t="shared" si="26"/>
      </c>
    </row>
    <row r="149" spans="1:11" ht="12.75">
      <c r="A149" s="33" t="s">
        <v>73</v>
      </c>
      <c r="B149" s="9">
        <v>11</v>
      </c>
      <c r="C149" s="11">
        <f t="shared" si="23"/>
        <v>6.4600317833563745E-06</v>
      </c>
      <c r="D149" s="10">
        <v>6</v>
      </c>
      <c r="E149" s="12">
        <f t="shared" si="20"/>
        <v>0.5454545454545454</v>
      </c>
      <c r="F149" s="10">
        <f t="shared" si="21"/>
        <v>5</v>
      </c>
      <c r="G149" s="13">
        <f t="shared" si="22"/>
        <v>0.45454545454545453</v>
      </c>
      <c r="H149" s="9">
        <v>16</v>
      </c>
      <c r="I149" s="21">
        <f t="shared" si="24"/>
        <v>9.39640986670018E-06</v>
      </c>
      <c r="J149" s="9">
        <f t="shared" si="25"/>
        <v>-5</v>
      </c>
      <c r="K149" s="21">
        <f t="shared" si="26"/>
        <v>-0.3125</v>
      </c>
    </row>
    <row r="150" spans="1:11" ht="12.75">
      <c r="A150" s="33" t="s">
        <v>87</v>
      </c>
      <c r="B150" s="9">
        <v>11</v>
      </c>
      <c r="C150" s="11">
        <f t="shared" si="23"/>
        <v>6.4600317833563745E-06</v>
      </c>
      <c r="D150" s="10">
        <v>10</v>
      </c>
      <c r="E150" s="12">
        <f t="shared" si="20"/>
        <v>0.9090909090909091</v>
      </c>
      <c r="F150" s="10">
        <f t="shared" si="21"/>
        <v>1</v>
      </c>
      <c r="G150" s="13">
        <f t="shared" si="22"/>
        <v>0.09090909090909091</v>
      </c>
      <c r="H150" s="9">
        <v>9</v>
      </c>
      <c r="I150" s="21">
        <f t="shared" si="24"/>
        <v>5.285480550018851E-06</v>
      </c>
      <c r="J150" s="9">
        <f t="shared" si="25"/>
        <v>2</v>
      </c>
      <c r="K150" s="21">
        <f t="shared" si="26"/>
        <v>0.2222222222222222</v>
      </c>
    </row>
    <row r="151" spans="1:11" ht="12.75">
      <c r="A151" s="33" t="s">
        <v>8</v>
      </c>
      <c r="B151" s="9">
        <v>10</v>
      </c>
      <c r="C151" s="11">
        <f t="shared" si="23"/>
        <v>5.872756166687613E-06</v>
      </c>
      <c r="D151" s="10">
        <v>3</v>
      </c>
      <c r="E151" s="12">
        <f t="shared" si="20"/>
        <v>0.3</v>
      </c>
      <c r="F151" s="10">
        <f t="shared" si="21"/>
        <v>7</v>
      </c>
      <c r="G151" s="13">
        <f t="shared" si="22"/>
        <v>0.7</v>
      </c>
      <c r="H151" s="9">
        <v>9</v>
      </c>
      <c r="I151" s="21">
        <f t="shared" si="24"/>
        <v>5.285480550018851E-06</v>
      </c>
      <c r="J151" s="9">
        <f t="shared" si="25"/>
        <v>1</v>
      </c>
      <c r="K151" s="21">
        <f t="shared" si="26"/>
        <v>0.1111111111111111</v>
      </c>
    </row>
    <row r="152" spans="1:11" ht="12.75">
      <c r="A152" s="33" t="s">
        <v>157</v>
      </c>
      <c r="B152" s="9">
        <v>10</v>
      </c>
      <c r="C152" s="11">
        <f t="shared" si="23"/>
        <v>5.872756166687613E-06</v>
      </c>
      <c r="D152" s="10">
        <v>5</v>
      </c>
      <c r="E152" s="12">
        <f t="shared" si="20"/>
        <v>0.5</v>
      </c>
      <c r="F152" s="10">
        <f t="shared" si="21"/>
        <v>5</v>
      </c>
      <c r="G152" s="13">
        <f t="shared" si="22"/>
        <v>0.5</v>
      </c>
      <c r="H152" s="9">
        <v>8</v>
      </c>
      <c r="I152" s="21">
        <f t="shared" si="24"/>
        <v>4.69820493335009E-06</v>
      </c>
      <c r="J152" s="9">
        <f t="shared" si="25"/>
        <v>2</v>
      </c>
      <c r="K152" s="21">
        <f t="shared" si="26"/>
        <v>0.25</v>
      </c>
    </row>
    <row r="153" spans="1:11" ht="12.75">
      <c r="A153" s="33" t="s">
        <v>53</v>
      </c>
      <c r="B153" s="9">
        <v>9</v>
      </c>
      <c r="C153" s="11">
        <f t="shared" si="23"/>
        <v>5.285480550018851E-06</v>
      </c>
      <c r="D153" s="10">
        <v>6</v>
      </c>
      <c r="E153" s="12">
        <f t="shared" si="20"/>
        <v>0.6666666666666666</v>
      </c>
      <c r="F153" s="10">
        <f t="shared" si="21"/>
        <v>3</v>
      </c>
      <c r="G153" s="13">
        <f t="shared" si="22"/>
        <v>0.3333333333333333</v>
      </c>
      <c r="H153" s="9">
        <v>12</v>
      </c>
      <c r="I153" s="21">
        <f t="shared" si="24"/>
        <v>7.047307400025136E-06</v>
      </c>
      <c r="J153" s="9">
        <f t="shared" si="25"/>
        <v>-3</v>
      </c>
      <c r="K153" s="21">
        <f t="shared" si="26"/>
        <v>-0.25</v>
      </c>
    </row>
    <row r="154" spans="1:11" ht="12.75">
      <c r="A154" s="33" t="s">
        <v>144</v>
      </c>
      <c r="B154" s="9">
        <v>9</v>
      </c>
      <c r="C154" s="11">
        <f t="shared" si="23"/>
        <v>5.285480550018851E-06</v>
      </c>
      <c r="D154" s="10">
        <v>2</v>
      </c>
      <c r="E154" s="12">
        <f t="shared" si="20"/>
        <v>0.2222222222222222</v>
      </c>
      <c r="F154" s="10">
        <f t="shared" si="21"/>
        <v>7</v>
      </c>
      <c r="G154" s="13">
        <f t="shared" si="22"/>
        <v>0.7777777777777778</v>
      </c>
      <c r="H154" s="9">
        <v>12</v>
      </c>
      <c r="I154" s="21">
        <f t="shared" si="24"/>
        <v>7.047307400025136E-06</v>
      </c>
      <c r="J154" s="9">
        <f t="shared" si="25"/>
        <v>-3</v>
      </c>
      <c r="K154" s="21">
        <f t="shared" si="26"/>
        <v>-0.25</v>
      </c>
    </row>
    <row r="155" spans="1:11" ht="12.75">
      <c r="A155" s="33" t="s">
        <v>129</v>
      </c>
      <c r="B155" s="9">
        <v>9</v>
      </c>
      <c r="C155" s="11">
        <f t="shared" si="23"/>
        <v>5.285480550018851E-06</v>
      </c>
      <c r="D155" s="10">
        <v>9</v>
      </c>
      <c r="E155" s="12">
        <f t="shared" si="20"/>
        <v>1</v>
      </c>
      <c r="F155" s="10">
        <f t="shared" si="21"/>
        <v>0</v>
      </c>
      <c r="G155" s="13">
        <f t="shared" si="22"/>
        <v>0</v>
      </c>
      <c r="H155" s="9">
        <v>5</v>
      </c>
      <c r="I155" s="21">
        <f t="shared" si="24"/>
        <v>2.9363780833438066E-06</v>
      </c>
      <c r="J155" s="9">
        <f t="shared" si="25"/>
        <v>4</v>
      </c>
      <c r="K155" s="21">
        <f t="shared" si="26"/>
        <v>0.8</v>
      </c>
    </row>
    <row r="156" spans="1:11" ht="12.75">
      <c r="A156" s="33" t="s">
        <v>184</v>
      </c>
      <c r="B156" s="9">
        <v>8</v>
      </c>
      <c r="C156" s="11">
        <f t="shared" si="23"/>
        <v>4.69820493335009E-06</v>
      </c>
      <c r="D156" s="10">
        <v>5</v>
      </c>
      <c r="E156" s="12">
        <f t="shared" si="20"/>
        <v>0.625</v>
      </c>
      <c r="F156" s="10">
        <f t="shared" si="21"/>
        <v>3</v>
      </c>
      <c r="G156" s="13">
        <f t="shared" si="22"/>
        <v>0.375</v>
      </c>
      <c r="H156" s="9">
        <v>3</v>
      </c>
      <c r="I156" s="21">
        <f t="shared" si="24"/>
        <v>1.761826850006284E-06</v>
      </c>
      <c r="J156" s="9">
        <f t="shared" si="25"/>
        <v>5</v>
      </c>
      <c r="K156" s="21">
        <f t="shared" si="26"/>
        <v>1.6666666666666667</v>
      </c>
    </row>
    <row r="157" spans="1:11" ht="12.75">
      <c r="A157" s="33" t="s">
        <v>185</v>
      </c>
      <c r="B157" s="9">
        <v>7</v>
      </c>
      <c r="C157" s="11">
        <f t="shared" si="23"/>
        <v>4.110929316681329E-06</v>
      </c>
      <c r="D157" s="10">
        <v>4</v>
      </c>
      <c r="E157" s="12">
        <f t="shared" si="20"/>
        <v>0.5714285714285714</v>
      </c>
      <c r="F157" s="10">
        <f t="shared" si="21"/>
        <v>3</v>
      </c>
      <c r="G157" s="13">
        <f t="shared" si="22"/>
        <v>0.42857142857142855</v>
      </c>
      <c r="H157" s="9">
        <v>12</v>
      </c>
      <c r="I157" s="21">
        <f t="shared" si="24"/>
        <v>7.047307400025136E-06</v>
      </c>
      <c r="J157" s="9">
        <f t="shared" si="25"/>
        <v>-5</v>
      </c>
      <c r="K157" s="21">
        <f t="shared" si="26"/>
        <v>-0.4166666666666667</v>
      </c>
    </row>
    <row r="158" spans="1:11" ht="12.75">
      <c r="A158" s="33" t="s">
        <v>137</v>
      </c>
      <c r="B158" s="9">
        <v>7</v>
      </c>
      <c r="C158" s="11">
        <f t="shared" si="23"/>
        <v>4.110929316681329E-06</v>
      </c>
      <c r="D158" s="10">
        <v>3</v>
      </c>
      <c r="E158" s="12">
        <f t="shared" si="20"/>
        <v>0.42857142857142855</v>
      </c>
      <c r="F158" s="10">
        <f t="shared" si="21"/>
        <v>4</v>
      </c>
      <c r="G158" s="13">
        <f t="shared" si="22"/>
        <v>0.5714285714285714</v>
      </c>
      <c r="H158" s="9">
        <v>9</v>
      </c>
      <c r="I158" s="21">
        <f t="shared" si="24"/>
        <v>5.285480550018851E-06</v>
      </c>
      <c r="J158" s="9">
        <f t="shared" si="25"/>
        <v>-2</v>
      </c>
      <c r="K158" s="21">
        <f t="shared" si="26"/>
        <v>-0.2222222222222222</v>
      </c>
    </row>
    <row r="159" spans="1:11" ht="12.75">
      <c r="A159" s="33" t="s">
        <v>164</v>
      </c>
      <c r="B159" s="9">
        <v>7</v>
      </c>
      <c r="C159" s="11">
        <f t="shared" si="23"/>
        <v>4.110929316681329E-06</v>
      </c>
      <c r="D159" s="10">
        <v>3</v>
      </c>
      <c r="E159" s="12">
        <f t="shared" si="20"/>
        <v>0.42857142857142855</v>
      </c>
      <c r="F159" s="10">
        <f t="shared" si="21"/>
        <v>4</v>
      </c>
      <c r="G159" s="13">
        <f t="shared" si="22"/>
        <v>0.5714285714285714</v>
      </c>
      <c r="H159" s="9">
        <v>5</v>
      </c>
      <c r="I159" s="21">
        <f t="shared" si="24"/>
        <v>2.9363780833438066E-06</v>
      </c>
      <c r="J159" s="9">
        <f t="shared" si="25"/>
        <v>2</v>
      </c>
      <c r="K159" s="21">
        <f t="shared" si="26"/>
        <v>0.4</v>
      </c>
    </row>
    <row r="160" spans="1:11" ht="12.75">
      <c r="A160" s="33" t="s">
        <v>85</v>
      </c>
      <c r="B160" s="9">
        <v>7</v>
      </c>
      <c r="C160" s="11">
        <f t="shared" si="23"/>
        <v>4.110929316681329E-06</v>
      </c>
      <c r="D160" s="10">
        <v>6</v>
      </c>
      <c r="E160" s="12">
        <f t="shared" si="20"/>
        <v>0.8571428571428571</v>
      </c>
      <c r="F160" s="10">
        <f t="shared" si="21"/>
        <v>1</v>
      </c>
      <c r="G160" s="13">
        <f t="shared" si="22"/>
        <v>0.14285714285714285</v>
      </c>
      <c r="H160" s="9">
        <v>4</v>
      </c>
      <c r="I160" s="21">
        <f t="shared" si="24"/>
        <v>2.349102466675045E-06</v>
      </c>
      <c r="J160" s="9">
        <f t="shared" si="25"/>
        <v>3</v>
      </c>
      <c r="K160" s="21">
        <f t="shared" si="26"/>
        <v>0.75</v>
      </c>
    </row>
    <row r="161" spans="1:11" ht="12.75">
      <c r="A161" s="33" t="s">
        <v>123</v>
      </c>
      <c r="B161" s="9">
        <v>6</v>
      </c>
      <c r="C161" s="11">
        <f t="shared" si="23"/>
        <v>3.523653700012568E-06</v>
      </c>
      <c r="D161" s="10">
        <v>3</v>
      </c>
      <c r="E161" s="12">
        <f t="shared" si="20"/>
        <v>0.5</v>
      </c>
      <c r="F161" s="10">
        <f t="shared" si="21"/>
        <v>3</v>
      </c>
      <c r="G161" s="13">
        <f t="shared" si="22"/>
        <v>0.5</v>
      </c>
      <c r="H161" s="9">
        <v>5</v>
      </c>
      <c r="I161" s="21">
        <f t="shared" si="24"/>
        <v>2.9363780833438066E-06</v>
      </c>
      <c r="J161" s="9">
        <f t="shared" si="25"/>
        <v>1</v>
      </c>
      <c r="K161" s="21">
        <f t="shared" si="26"/>
        <v>0.2</v>
      </c>
    </row>
    <row r="162" spans="1:11" ht="12.75">
      <c r="A162" s="33" t="s">
        <v>83</v>
      </c>
      <c r="B162" s="9">
        <v>6</v>
      </c>
      <c r="C162" s="11">
        <f t="shared" si="23"/>
        <v>3.523653700012568E-06</v>
      </c>
      <c r="D162" s="10">
        <v>4</v>
      </c>
      <c r="E162" s="12">
        <f t="shared" si="20"/>
        <v>0.6666666666666666</v>
      </c>
      <c r="F162" s="10">
        <f t="shared" si="21"/>
        <v>2</v>
      </c>
      <c r="G162" s="13">
        <f t="shared" si="22"/>
        <v>0.3333333333333333</v>
      </c>
      <c r="H162" s="9">
        <v>4</v>
      </c>
      <c r="I162" s="21">
        <f t="shared" si="24"/>
        <v>2.349102466675045E-06</v>
      </c>
      <c r="J162" s="9">
        <f t="shared" si="25"/>
        <v>2</v>
      </c>
      <c r="K162" s="21">
        <f t="shared" si="26"/>
        <v>0.5</v>
      </c>
    </row>
    <row r="163" spans="1:11" ht="12.75">
      <c r="A163" s="33" t="s">
        <v>33</v>
      </c>
      <c r="B163" s="9">
        <v>5</v>
      </c>
      <c r="C163" s="11">
        <f t="shared" si="23"/>
        <v>2.9363780833438066E-06</v>
      </c>
      <c r="D163" s="10">
        <v>2</v>
      </c>
      <c r="E163" s="12">
        <f t="shared" si="20"/>
        <v>0.4</v>
      </c>
      <c r="F163" s="10">
        <f t="shared" si="21"/>
        <v>3</v>
      </c>
      <c r="G163" s="13">
        <f t="shared" si="22"/>
        <v>0.6</v>
      </c>
      <c r="H163" s="9">
        <v>4</v>
      </c>
      <c r="I163" s="21">
        <f t="shared" si="24"/>
        <v>2.349102466675045E-06</v>
      </c>
      <c r="J163" s="9">
        <f t="shared" si="25"/>
        <v>1</v>
      </c>
      <c r="K163" s="21">
        <f t="shared" si="26"/>
        <v>0.25</v>
      </c>
    </row>
    <row r="164" spans="1:11" ht="12.75">
      <c r="A164" s="33" t="s">
        <v>57</v>
      </c>
      <c r="B164" s="9">
        <v>5</v>
      </c>
      <c r="C164" s="11">
        <f t="shared" si="23"/>
        <v>2.9363780833438066E-06</v>
      </c>
      <c r="D164" s="10">
        <v>4</v>
      </c>
      <c r="E164" s="12">
        <f t="shared" si="20"/>
        <v>0.8</v>
      </c>
      <c r="F164" s="10">
        <f t="shared" si="21"/>
        <v>1</v>
      </c>
      <c r="G164" s="13">
        <f t="shared" si="22"/>
        <v>0.2</v>
      </c>
      <c r="H164" s="9">
        <v>3</v>
      </c>
      <c r="I164" s="21">
        <f t="shared" si="24"/>
        <v>1.761826850006284E-06</v>
      </c>
      <c r="J164" s="9">
        <f t="shared" si="25"/>
        <v>2</v>
      </c>
      <c r="K164" s="21">
        <f t="shared" si="26"/>
        <v>0.6666666666666666</v>
      </c>
    </row>
    <row r="165" spans="1:11" ht="12.75">
      <c r="A165" s="33" t="s">
        <v>112</v>
      </c>
      <c r="B165" s="9">
        <v>4</v>
      </c>
      <c r="C165" s="11">
        <f t="shared" si="23"/>
        <v>2.349102466675045E-06</v>
      </c>
      <c r="D165" s="10">
        <v>3</v>
      </c>
      <c r="E165" s="12">
        <f t="shared" si="20"/>
        <v>0.75</v>
      </c>
      <c r="F165" s="10">
        <f t="shared" si="21"/>
        <v>1</v>
      </c>
      <c r="G165" s="13">
        <f t="shared" si="22"/>
        <v>0.25</v>
      </c>
      <c r="H165" s="9">
        <v>4</v>
      </c>
      <c r="I165" s="21">
        <f t="shared" si="24"/>
        <v>2.349102466675045E-06</v>
      </c>
      <c r="J165" s="9">
        <f t="shared" si="25"/>
        <v>0</v>
      </c>
      <c r="K165" s="21">
        <f t="shared" si="26"/>
        <v>0</v>
      </c>
    </row>
    <row r="166" spans="1:11" ht="12.75">
      <c r="A166" s="33" t="s">
        <v>181</v>
      </c>
      <c r="B166" s="9">
        <v>4</v>
      </c>
      <c r="C166" s="11">
        <f t="shared" si="23"/>
        <v>2.349102466675045E-06</v>
      </c>
      <c r="D166" s="10">
        <v>1</v>
      </c>
      <c r="E166" s="12">
        <f t="shared" si="20"/>
        <v>0.25</v>
      </c>
      <c r="F166" s="10">
        <f aca="true" t="shared" si="27" ref="F166:F176">+B166-D166</f>
        <v>3</v>
      </c>
      <c r="G166" s="13">
        <f aca="true" t="shared" si="28" ref="G166:G176">+F166/B166</f>
        <v>0.75</v>
      </c>
      <c r="H166" s="9">
        <v>2</v>
      </c>
      <c r="I166" s="21">
        <f t="shared" si="24"/>
        <v>1.1745512333375225E-06</v>
      </c>
      <c r="J166" s="9">
        <f t="shared" si="25"/>
        <v>2</v>
      </c>
      <c r="K166" s="21">
        <f t="shared" si="26"/>
        <v>1</v>
      </c>
    </row>
    <row r="167" spans="1:11" ht="12.75">
      <c r="A167" s="33" t="s">
        <v>88</v>
      </c>
      <c r="B167" s="9">
        <v>3</v>
      </c>
      <c r="C167" s="11">
        <f t="shared" si="23"/>
        <v>1.761826850006284E-06</v>
      </c>
      <c r="D167" s="10">
        <v>1</v>
      </c>
      <c r="E167" s="12">
        <f t="shared" si="20"/>
        <v>0.3333333333333333</v>
      </c>
      <c r="F167" s="10">
        <f t="shared" si="27"/>
        <v>2</v>
      </c>
      <c r="G167" s="13">
        <f t="shared" si="28"/>
        <v>0.6666666666666666</v>
      </c>
      <c r="H167" s="9">
        <v>4</v>
      </c>
      <c r="I167" s="21">
        <f t="shared" si="24"/>
        <v>2.349102466675045E-06</v>
      </c>
      <c r="J167" s="9">
        <f t="shared" si="25"/>
        <v>-1</v>
      </c>
      <c r="K167" s="21">
        <f t="shared" si="26"/>
        <v>-0.25</v>
      </c>
    </row>
    <row r="168" spans="1:11" ht="12.75">
      <c r="A168" s="33" t="s">
        <v>182</v>
      </c>
      <c r="B168" s="9">
        <v>3</v>
      </c>
      <c r="C168" s="11">
        <f t="shared" si="23"/>
        <v>1.761826850006284E-06</v>
      </c>
      <c r="D168" s="10">
        <v>2</v>
      </c>
      <c r="E168" s="12">
        <f t="shared" si="20"/>
        <v>0.6666666666666666</v>
      </c>
      <c r="F168" s="10">
        <f t="shared" si="27"/>
        <v>1</v>
      </c>
      <c r="G168" s="13">
        <f t="shared" si="28"/>
        <v>0.3333333333333333</v>
      </c>
      <c r="H168" s="9">
        <v>2</v>
      </c>
      <c r="I168" s="21">
        <f t="shared" si="24"/>
        <v>1.1745512333375225E-06</v>
      </c>
      <c r="J168" s="9">
        <f t="shared" si="25"/>
        <v>1</v>
      </c>
      <c r="K168" s="21">
        <f t="shared" si="26"/>
        <v>0.5</v>
      </c>
    </row>
    <row r="169" spans="1:11" ht="12.75">
      <c r="A169" s="33" t="s">
        <v>59</v>
      </c>
      <c r="B169" s="9">
        <v>2</v>
      </c>
      <c r="C169" s="11">
        <f t="shared" si="23"/>
        <v>1.1745512333375225E-06</v>
      </c>
      <c r="D169" s="10">
        <v>2</v>
      </c>
      <c r="E169" s="12">
        <f t="shared" si="20"/>
        <v>1</v>
      </c>
      <c r="F169" s="10">
        <f t="shared" si="27"/>
        <v>0</v>
      </c>
      <c r="G169" s="13">
        <f t="shared" si="28"/>
        <v>0</v>
      </c>
      <c r="H169" s="9">
        <v>5</v>
      </c>
      <c r="I169" s="21">
        <f t="shared" si="24"/>
        <v>2.9363780833438066E-06</v>
      </c>
      <c r="J169" s="9">
        <f t="shared" si="25"/>
        <v>-3</v>
      </c>
      <c r="K169" s="21">
        <f t="shared" si="26"/>
        <v>-0.6</v>
      </c>
    </row>
    <row r="170" spans="1:11" ht="12.75">
      <c r="A170" s="33" t="s">
        <v>162</v>
      </c>
      <c r="B170" s="9">
        <v>2</v>
      </c>
      <c r="C170" s="11">
        <f t="shared" si="23"/>
        <v>1.1745512333375225E-06</v>
      </c>
      <c r="D170" s="10">
        <v>2</v>
      </c>
      <c r="E170" s="12">
        <f t="shared" si="20"/>
        <v>1</v>
      </c>
      <c r="F170" s="10">
        <f t="shared" si="27"/>
        <v>0</v>
      </c>
      <c r="G170" s="13">
        <f t="shared" si="28"/>
        <v>0</v>
      </c>
      <c r="H170" s="9">
        <v>2</v>
      </c>
      <c r="I170" s="21">
        <f t="shared" si="24"/>
        <v>1.1745512333375225E-06</v>
      </c>
      <c r="J170" s="9">
        <f t="shared" si="25"/>
        <v>0</v>
      </c>
      <c r="K170" s="21">
        <f t="shared" si="26"/>
        <v>0</v>
      </c>
    </row>
    <row r="171" spans="1:11" ht="12.75">
      <c r="A171" s="33" t="s">
        <v>186</v>
      </c>
      <c r="B171" s="9">
        <v>2</v>
      </c>
      <c r="C171" s="11">
        <f t="shared" si="23"/>
        <v>1.1745512333375225E-06</v>
      </c>
      <c r="D171" s="10">
        <v>1</v>
      </c>
      <c r="E171" s="12">
        <f t="shared" si="20"/>
        <v>0.5</v>
      </c>
      <c r="F171" s="10">
        <f t="shared" si="27"/>
        <v>1</v>
      </c>
      <c r="G171" s="13">
        <f t="shared" si="28"/>
        <v>0.5</v>
      </c>
      <c r="H171" s="9">
        <v>2</v>
      </c>
      <c r="I171" s="21">
        <f>+H171/$B$4</f>
        <v>1.1745512333375225E-06</v>
      </c>
      <c r="J171" s="9">
        <f t="shared" si="25"/>
        <v>0</v>
      </c>
      <c r="K171" s="21">
        <f t="shared" si="26"/>
        <v>0</v>
      </c>
    </row>
    <row r="172" spans="1:11" ht="12.75">
      <c r="A172" s="33" t="s">
        <v>43</v>
      </c>
      <c r="B172" s="9">
        <v>1</v>
      </c>
      <c r="C172" s="11">
        <f t="shared" si="23"/>
        <v>5.872756166687612E-07</v>
      </c>
      <c r="D172" s="10">
        <v>1</v>
      </c>
      <c r="E172" s="12">
        <f t="shared" si="20"/>
        <v>1</v>
      </c>
      <c r="F172" s="10">
        <f t="shared" si="27"/>
        <v>0</v>
      </c>
      <c r="G172" s="13">
        <f t="shared" si="28"/>
        <v>0</v>
      </c>
      <c r="H172" s="9">
        <v>2</v>
      </c>
      <c r="I172" s="21">
        <f t="shared" si="24"/>
        <v>1.1745512333375225E-06</v>
      </c>
      <c r="J172" s="9">
        <f t="shared" si="25"/>
        <v>-1</v>
      </c>
      <c r="K172" s="21">
        <f t="shared" si="26"/>
        <v>-0.5</v>
      </c>
    </row>
    <row r="173" spans="1:11" ht="12.75">
      <c r="A173" s="33" t="s">
        <v>61</v>
      </c>
      <c r="B173" s="9">
        <v>1</v>
      </c>
      <c r="C173" s="11">
        <f t="shared" si="23"/>
        <v>5.872756166687612E-07</v>
      </c>
      <c r="D173" s="10">
        <v>1</v>
      </c>
      <c r="E173" s="12">
        <f t="shared" si="20"/>
        <v>1</v>
      </c>
      <c r="F173" s="10">
        <f t="shared" si="27"/>
        <v>0</v>
      </c>
      <c r="G173" s="13">
        <f t="shared" si="28"/>
        <v>0</v>
      </c>
      <c r="H173" s="9">
        <v>1</v>
      </c>
      <c r="I173" s="21">
        <f t="shared" si="24"/>
        <v>5.872756166687612E-07</v>
      </c>
      <c r="J173" s="9">
        <f t="shared" si="25"/>
        <v>0</v>
      </c>
      <c r="K173" s="21">
        <f t="shared" si="26"/>
        <v>0</v>
      </c>
    </row>
    <row r="174" spans="1:11" ht="12.75">
      <c r="A174" s="33" t="s">
        <v>180</v>
      </c>
      <c r="B174" s="9">
        <v>1</v>
      </c>
      <c r="C174" s="11">
        <f t="shared" si="23"/>
        <v>5.872756166687612E-07</v>
      </c>
      <c r="D174" s="10">
        <v>1</v>
      </c>
      <c r="E174" s="12">
        <f t="shared" si="20"/>
        <v>1</v>
      </c>
      <c r="F174" s="10">
        <f t="shared" si="27"/>
        <v>0</v>
      </c>
      <c r="G174" s="13">
        <f t="shared" si="28"/>
        <v>0</v>
      </c>
      <c r="H174" s="9">
        <v>1</v>
      </c>
      <c r="I174" s="21">
        <f t="shared" si="24"/>
        <v>5.872756166687612E-07</v>
      </c>
      <c r="J174" s="9">
        <f t="shared" si="25"/>
        <v>0</v>
      </c>
      <c r="K174" s="21">
        <f t="shared" si="26"/>
        <v>0</v>
      </c>
    </row>
    <row r="175" spans="1:11" ht="12.75">
      <c r="A175" s="33" t="s">
        <v>179</v>
      </c>
      <c r="B175" s="9">
        <v>1</v>
      </c>
      <c r="C175" s="11">
        <f t="shared" si="23"/>
        <v>5.872756166687612E-07</v>
      </c>
      <c r="D175" s="10">
        <v>1</v>
      </c>
      <c r="E175" s="12">
        <f>+D175/B175</f>
        <v>1</v>
      </c>
      <c r="F175" s="10">
        <f>+B175-D175</f>
        <v>0</v>
      </c>
      <c r="G175" s="13">
        <f>+F175/B175</f>
        <v>0</v>
      </c>
      <c r="H175" s="9">
        <v>0</v>
      </c>
      <c r="I175" s="21">
        <f t="shared" si="24"/>
        <v>0</v>
      </c>
      <c r="J175" s="9">
        <f t="shared" si="25"/>
        <v>1</v>
      </c>
      <c r="K175" s="21">
        <f t="shared" si="26"/>
      </c>
    </row>
    <row r="176" spans="1:11" ht="12.75">
      <c r="A176" s="33" t="s">
        <v>178</v>
      </c>
      <c r="B176" s="9">
        <v>1</v>
      </c>
      <c r="C176" s="11">
        <f t="shared" si="23"/>
        <v>5.872756166687612E-07</v>
      </c>
      <c r="D176" s="10">
        <v>1</v>
      </c>
      <c r="E176" s="12">
        <f t="shared" si="20"/>
        <v>1</v>
      </c>
      <c r="F176" s="10">
        <f t="shared" si="27"/>
        <v>0</v>
      </c>
      <c r="G176" s="13">
        <f t="shared" si="28"/>
        <v>0</v>
      </c>
      <c r="H176" s="9">
        <v>0</v>
      </c>
      <c r="I176" s="21">
        <f t="shared" si="24"/>
        <v>0</v>
      </c>
      <c r="J176" s="9">
        <f t="shared" si="25"/>
        <v>1</v>
      </c>
      <c r="K176" s="21">
        <f t="shared" si="26"/>
      </c>
    </row>
    <row r="177" spans="1:11" ht="12.75">
      <c r="A177" s="34" t="s">
        <v>177</v>
      </c>
      <c r="B177" s="14">
        <v>1</v>
      </c>
      <c r="C177" s="16">
        <f t="shared" si="23"/>
        <v>5.872756166687612E-07</v>
      </c>
      <c r="D177" s="15">
        <v>1</v>
      </c>
      <c r="E177" s="17">
        <f>+D177/B177</f>
        <v>1</v>
      </c>
      <c r="F177" s="15">
        <f>+B177-D177</f>
        <v>0</v>
      </c>
      <c r="G177" s="18">
        <f>+F177/B177</f>
        <v>0</v>
      </c>
      <c r="H177" s="14">
        <v>0</v>
      </c>
      <c r="I177" s="22">
        <f t="shared" si="24"/>
        <v>0</v>
      </c>
      <c r="J177" s="14">
        <f t="shared" si="25"/>
        <v>1</v>
      </c>
      <c r="K177" s="22">
        <f t="shared" si="26"/>
      </c>
    </row>
    <row r="178" spans="1:11" ht="12.75">
      <c r="A178" s="30"/>
      <c r="B178" s="30"/>
      <c r="C178" s="23"/>
      <c r="D178" s="30"/>
      <c r="E178" s="20"/>
      <c r="F178" s="30"/>
      <c r="G178" s="20"/>
      <c r="H178" s="30"/>
      <c r="I178" s="23"/>
      <c r="J178" s="30"/>
      <c r="K178" s="23"/>
    </row>
    <row r="179" spans="1:11" ht="12.75">
      <c r="A179" s="32" t="s">
        <v>167</v>
      </c>
      <c r="B179" s="4">
        <v>1049465</v>
      </c>
      <c r="C179" s="6">
        <f>+B179/$B$4</f>
        <v>0.6163252050472816</v>
      </c>
      <c r="D179" s="5">
        <v>281379</v>
      </c>
      <c r="E179" s="7">
        <f>+D179/B179</f>
        <v>0.2681166117974397</v>
      </c>
      <c r="F179" s="5">
        <f>+B179-D179</f>
        <v>768086</v>
      </c>
      <c r="G179" s="8">
        <f>+F179/B179</f>
        <v>0.7318833882025604</v>
      </c>
      <c r="H179" s="4">
        <v>946701</v>
      </c>
      <c r="I179" s="31">
        <f>+H179/$B$4</f>
        <v>0.555974413575933</v>
      </c>
      <c r="J179" s="4">
        <f>+B179-H179</f>
        <v>102764</v>
      </c>
      <c r="K179" s="31">
        <f>+IF(H179&gt;0,J179/H179,"")</f>
        <v>0.1085495842932457</v>
      </c>
    </row>
    <row r="180" spans="1:11" ht="12.75">
      <c r="A180" s="33" t="s">
        <v>165</v>
      </c>
      <c r="B180" s="9">
        <v>602178</v>
      </c>
      <c r="C180" s="11">
        <f>+B180/$B$4</f>
        <v>0.3536444562943613</v>
      </c>
      <c r="D180" s="10">
        <v>333209</v>
      </c>
      <c r="E180" s="12">
        <f>+D180/B180</f>
        <v>0.5533397101853604</v>
      </c>
      <c r="F180" s="10">
        <f>+B180-D180</f>
        <v>268969</v>
      </c>
      <c r="G180" s="13">
        <f>+F180/B180</f>
        <v>0.4466602898146395</v>
      </c>
      <c r="H180" s="9">
        <v>580063</v>
      </c>
      <c r="I180" s="21">
        <f>+H180/$B$4</f>
        <v>0.3406568560317317</v>
      </c>
      <c r="J180" s="9">
        <f>+B180-H180</f>
        <v>22115</v>
      </c>
      <c r="K180" s="21">
        <f>+IF(H180&gt;0,J180/H180,"")</f>
        <v>0.03812516916265992</v>
      </c>
    </row>
    <row r="181" spans="1:11" ht="12.75">
      <c r="A181" s="33" t="s">
        <v>168</v>
      </c>
      <c r="B181" s="9">
        <v>19310</v>
      </c>
      <c r="C181" s="11">
        <f>+B181/$B$4</f>
        <v>0.01134029215787378</v>
      </c>
      <c r="D181" s="10">
        <v>9162</v>
      </c>
      <c r="E181" s="12">
        <f>+D181/B181</f>
        <v>0.474469186949767</v>
      </c>
      <c r="F181" s="10">
        <f>+B181-D181</f>
        <v>10148</v>
      </c>
      <c r="G181" s="13">
        <f>+F181/B181</f>
        <v>0.5255308130502331</v>
      </c>
      <c r="H181" s="9">
        <v>17416</v>
      </c>
      <c r="I181" s="21">
        <f>+H181/$B$4</f>
        <v>0.010227992139903146</v>
      </c>
      <c r="J181" s="9">
        <f>+B181-H181</f>
        <v>1894</v>
      </c>
      <c r="K181" s="21">
        <f>+IF(H181&gt;0,J181/H181,"")</f>
        <v>0.10875057418465779</v>
      </c>
    </row>
    <row r="182" spans="1:11" ht="12.75">
      <c r="A182" s="33" t="s">
        <v>169</v>
      </c>
      <c r="B182" s="9">
        <v>16908</v>
      </c>
      <c r="C182" s="11">
        <f>+B182/$B$4</f>
        <v>0.009929656126635416</v>
      </c>
      <c r="D182" s="10">
        <v>9714</v>
      </c>
      <c r="E182" s="12">
        <f>+D182/B182</f>
        <v>0.5745209368346345</v>
      </c>
      <c r="F182" s="10">
        <f>+B182-D182</f>
        <v>7194</v>
      </c>
      <c r="G182" s="13">
        <f>+F182/B182</f>
        <v>0.4254790631653655</v>
      </c>
      <c r="H182" s="9">
        <v>15783</v>
      </c>
      <c r="I182" s="21">
        <f>+H182/$B$4</f>
        <v>0.009268971057883059</v>
      </c>
      <c r="J182" s="9">
        <f>+B182-H182</f>
        <v>1125</v>
      </c>
      <c r="K182" s="21">
        <f>+IF(H182&gt;0,J182/H182,"")</f>
        <v>0.07127922448203763</v>
      </c>
    </row>
    <row r="183" spans="1:11" ht="12.75">
      <c r="A183" s="34" t="s">
        <v>166</v>
      </c>
      <c r="B183" s="14">
        <v>14917</v>
      </c>
      <c r="C183" s="16">
        <f>+B183/$B$4</f>
        <v>0.008760390373847913</v>
      </c>
      <c r="D183" s="15">
        <v>7658</v>
      </c>
      <c r="E183" s="17">
        <f>+D183/B183</f>
        <v>0.5133740028155795</v>
      </c>
      <c r="F183" s="15">
        <f>+B183-D183</f>
        <v>7259</v>
      </c>
      <c r="G183" s="18">
        <f>+F183/B183</f>
        <v>0.48662599718442046</v>
      </c>
      <c r="H183" s="14">
        <v>14160</v>
      </c>
      <c r="I183" s="22">
        <f>+H183/$B$4</f>
        <v>0.00831582273202966</v>
      </c>
      <c r="J183" s="14">
        <f>+B183-H183</f>
        <v>757</v>
      </c>
      <c r="K183" s="22">
        <f>+IF(H183&gt;0,J183/H183,"")</f>
        <v>0.05346045197740113</v>
      </c>
    </row>
  </sheetData>
  <mergeCells count="6">
    <mergeCell ref="H2:I2"/>
    <mergeCell ref="J2:K2"/>
    <mergeCell ref="B1:G1"/>
    <mergeCell ref="B2:C2"/>
    <mergeCell ref="D2:E2"/>
    <mergeCell ref="F2:G2"/>
  </mergeCells>
  <printOptions horizontalCentered="1"/>
  <pageMargins left="0.5905511811023623" right="0.5905511811023623" top="0.984251968503937" bottom="0.984251968503937" header="0.5905511811023623" footer="0"/>
  <pageSetup fitToHeight="2" fitToWidth="1"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3" sqref="A3"/>
    </sheetView>
  </sheetViews>
  <sheetFormatPr defaultColWidth="11.421875" defaultRowHeight="12.75"/>
  <cols>
    <col min="1" max="1" width="17.421875" style="2" customWidth="1"/>
    <col min="2" max="16384" width="11.421875" style="2" customWidth="1"/>
  </cols>
  <sheetData>
    <row r="1" ht="12.75">
      <c r="A1" s="1" t="s">
        <v>170</v>
      </c>
    </row>
    <row r="2" ht="12.75">
      <c r="A2" s="3" t="s">
        <v>171</v>
      </c>
    </row>
    <row r="4" spans="1:2" ht="12.75">
      <c r="A4" s="1" t="s">
        <v>172</v>
      </c>
      <c r="B4" s="1" t="s">
        <v>173</v>
      </c>
    </row>
    <row r="5" spans="1:2" ht="12.75">
      <c r="A5" s="1" t="s">
        <v>189</v>
      </c>
      <c r="B5" s="1" t="s">
        <v>2</v>
      </c>
    </row>
    <row r="6" spans="1:2" ht="12.75">
      <c r="A6" s="1" t="s">
        <v>174</v>
      </c>
      <c r="B6" s="1" t="s">
        <v>1</v>
      </c>
    </row>
    <row r="7" spans="1:2" ht="12.75">
      <c r="A7" s="1" t="s">
        <v>195</v>
      </c>
      <c r="B7" s="1" t="s">
        <v>190</v>
      </c>
    </row>
    <row r="9" ht="12.75">
      <c r="A9" s="1" t="s">
        <v>175</v>
      </c>
    </row>
    <row r="10" spans="1:2" ht="12.75">
      <c r="A10" s="2" t="s">
        <v>3</v>
      </c>
      <c r="B10" s="1" t="s">
        <v>196</v>
      </c>
    </row>
    <row r="11" spans="1:2" ht="12.75">
      <c r="A11" s="2" t="s">
        <v>0</v>
      </c>
      <c r="B11" s="1" t="s">
        <v>197</v>
      </c>
    </row>
    <row r="12" spans="1:2" ht="12.75">
      <c r="A12" s="2" t="s">
        <v>188</v>
      </c>
      <c r="B12" s="1" t="s">
        <v>199</v>
      </c>
    </row>
    <row r="13" spans="1:2" ht="12.75">
      <c r="A13" s="2" t="s">
        <v>187</v>
      </c>
      <c r="B13" s="1" t="s">
        <v>200</v>
      </c>
    </row>
    <row r="14" spans="1:2" ht="12.75">
      <c r="A14" s="2" t="s">
        <v>198</v>
      </c>
      <c r="B14" s="1" t="s">
        <v>201</v>
      </c>
    </row>
    <row r="15" spans="1:2" ht="12.75">
      <c r="A15" s="2" t="s">
        <v>193</v>
      </c>
      <c r="B15" s="1" t="s">
        <v>202</v>
      </c>
    </row>
    <row r="16" spans="1:2" ht="12.75">
      <c r="A16" s="2" t="s">
        <v>194</v>
      </c>
      <c r="B16" s="1" t="s">
        <v>203</v>
      </c>
    </row>
    <row r="17" ht="12.75">
      <c r="B17" s="1"/>
    </row>
    <row r="19" ht="12.75">
      <c r="A19" s="1" t="s">
        <v>176</v>
      </c>
    </row>
    <row r="20" ht="12.75">
      <c r="A20" s="1" t="s">
        <v>191</v>
      </c>
    </row>
    <row r="21" spans="1:2" ht="12.75">
      <c r="A21" s="1"/>
      <c r="B21" s="3" t="s">
        <v>192</v>
      </c>
    </row>
  </sheetData>
  <hyperlinks>
    <hyperlink ref="A2" r:id="rId1" display="http://alarcos.esi.uclm.es/per/fruiz/pobesp/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FRG</dc:creator>
  <cp:keywords/>
  <dc:description/>
  <cp:lastModifiedBy>Paco</cp:lastModifiedBy>
  <cp:lastPrinted>2011-12-23T11:32:18Z</cp:lastPrinted>
  <dcterms:created xsi:type="dcterms:W3CDTF">2003-03-14T18:32:09Z</dcterms:created>
  <dcterms:modified xsi:type="dcterms:W3CDTF">2011-12-23T12:44:36Z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