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095" activeTab="0"/>
  </bookViews>
  <sheets>
    <sheet name="nac-esp" sheetId="1" r:id="rId1"/>
    <sheet name="metadatos" sheetId="2" r:id="rId2"/>
  </sheets>
  <definedNames>
    <definedName name="_xlnm.Print_Area" localSheetId="0">'nac-esp'!$A$1:$F$30</definedName>
    <definedName name="TablaProvincias" localSheetId="1">#REF!</definedName>
    <definedName name="TablaProvincias" localSheetId="0">'nac-esp'!$A$1:$D$30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<sst xmlns="http://schemas.openxmlformats.org/spreadsheetml/2006/main" count="68" uniqueCount="61">
  <si>
    <t>Población de España - Datos y Mapas</t>
  </si>
  <si>
    <t>http://alarcos.esi.uclm.es/per/fruiz/pobesp/</t>
  </si>
  <si>
    <t>Temas:</t>
  </si>
  <si>
    <t>Territorios:</t>
  </si>
  <si>
    <t>Lista de Columnas:</t>
  </si>
  <si>
    <t>total</t>
  </si>
  <si>
    <t>Fuentes:</t>
  </si>
  <si>
    <t>Explotación estadística del padrón (INE)</t>
  </si>
  <si>
    <t>http://www.ine.es/jaxi/menu.do?type=pcaxis&amp;path=%2Ft20%2Fe245&amp;file=inebase&amp;L=</t>
  </si>
  <si>
    <t>España</t>
  </si>
  <si>
    <t>Tabla:</t>
  </si>
  <si>
    <t>2010p</t>
  </si>
  <si>
    <t>censos/padron</t>
  </si>
  <si>
    <t>Censos de población (INE)</t>
  </si>
  <si>
    <t>http://www.ine.es/inebmenu/mnu_cifraspob.htm</t>
  </si>
  <si>
    <t>año del censo o padrón (*)</t>
  </si>
  <si>
    <t>1991h</t>
  </si>
  <si>
    <t>1981h</t>
  </si>
  <si>
    <t>1970h</t>
  </si>
  <si>
    <t>1960h</t>
  </si>
  <si>
    <t>1950h</t>
  </si>
  <si>
    <t>1940h</t>
  </si>
  <si>
    <t>1930h</t>
  </si>
  <si>
    <t>1920h</t>
  </si>
  <si>
    <t>1910h</t>
  </si>
  <si>
    <t>1900h</t>
  </si>
  <si>
    <t>1897h</t>
  </si>
  <si>
    <t>1887h</t>
  </si>
  <si>
    <t>1860h</t>
  </si>
  <si>
    <t>población total</t>
  </si>
  <si>
    <t>españoles</t>
  </si>
  <si>
    <t>extranjeros</t>
  </si>
  <si>
    <t>% españoles</t>
  </si>
  <si>
    <t>% extranjeros</t>
  </si>
  <si>
    <t>Nacionalidad</t>
  </si>
  <si>
    <t>nacionalidad española</t>
  </si>
  <si>
    <t>nacionalidad extranjera</t>
  </si>
  <si>
    <t>porcentaje de población con nacionalidad española</t>
  </si>
  <si>
    <t>porcentaje de población con nacionalidad extranjera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</si>
  <si>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</si>
  <si>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</si>
  <si>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</si>
  <si>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</si>
  <si>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</si>
  <si>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</si>
  <si>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</si>
  <si>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</si>
  <si>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</si>
  <si>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</si>
  <si>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</si>
  <si>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</si>
  <si>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</si>
  <si>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Población por nacionalidad española o extranjera</t>
  </si>
  <si>
    <t>(*) p=&gt; padrón,   h=&gt; población de hecho</t>
  </si>
  <si>
    <t>incremento anual</t>
  </si>
  <si>
    <t>% anual</t>
  </si>
  <si>
    <t>1857h</t>
  </si>
  <si>
    <t>porcentaje medio de incremento anual de la cifra de extranjeros</t>
  </si>
  <si>
    <t>incremento anual medio de la cifra de extranjeros</t>
  </si>
  <si>
    <t>2011p</t>
  </si>
  <si>
    <t>censo/ padrón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</si>
</sst>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6" fillId="0" borderId="3" xfId="0" applyNumberFormat="1" applyFont="1" applyBorder="1" applyAlignment="1">
      <alignment horizontal="centerContinuous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22" applyFont="1">
      <alignment/>
      <protection/>
    </xf>
    <xf numFmtId="0" fontId="8" fillId="0" borderId="0" xfId="22">
      <alignment/>
      <protection/>
    </xf>
    <xf numFmtId="0" fontId="7" fillId="0" borderId="0" xfId="17" applyAlignment="1">
      <alignment/>
    </xf>
    <xf numFmtId="0" fontId="4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0" fontId="6" fillId="0" borderId="3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wrapText="1"/>
    </xf>
  </cellXfs>
  <cellStyles count="10">
    <cellStyle name="Normal" xfId="0"/>
    <cellStyle name="Hyperlink" xfId="15"/>
    <cellStyle name="Followed Hyperlink" xfId="16"/>
    <cellStyle name="Hipervínculo_evol_his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2.140625" style="0" customWidth="1"/>
    <col min="2" max="4" width="9.7109375" style="1" customWidth="1"/>
    <col min="5" max="5" width="9.421875" style="1" bestFit="1" customWidth="1"/>
    <col min="6" max="6" width="9.7109375" style="1" customWidth="1"/>
    <col min="7" max="7" width="9.8515625" style="0" bestFit="1" customWidth="1"/>
    <col min="8" max="8" width="8.7109375" style="0" customWidth="1"/>
  </cols>
  <sheetData>
    <row r="1" spans="1:8" ht="25.5">
      <c r="A1" s="30" t="s">
        <v>60</v>
      </c>
      <c r="B1" s="4" t="s">
        <v>5</v>
      </c>
      <c r="C1" s="4" t="s">
        <v>30</v>
      </c>
      <c r="D1" s="4" t="s">
        <v>31</v>
      </c>
      <c r="E1" s="22" t="s">
        <v>32</v>
      </c>
      <c r="F1" s="22" t="s">
        <v>33</v>
      </c>
      <c r="G1" s="22" t="s">
        <v>54</v>
      </c>
      <c r="H1" s="26" t="s">
        <v>55</v>
      </c>
    </row>
    <row r="2" spans="1:8" ht="12.75">
      <c r="A2" s="15" t="s">
        <v>59</v>
      </c>
      <c r="B2" s="2">
        <f>+SUM(C2:D2)</f>
        <v>47190493</v>
      </c>
      <c r="C2" s="5">
        <v>41439006</v>
      </c>
      <c r="D2" s="6">
        <v>5751487</v>
      </c>
      <c r="E2" s="9">
        <f>+C2*100/$B2</f>
        <v>87.8121913242144</v>
      </c>
      <c r="F2" s="23">
        <f>+D2*100/$B2</f>
        <v>12.187808675785607</v>
      </c>
      <c r="G2" s="7">
        <f>+ROUND((D2-D3)/(VALUE(LEFT(A2,4))-VALUE(LEFT(A3,4))),0)</f>
        <v>3753</v>
      </c>
      <c r="H2" s="24">
        <f>+G2*100/D3</f>
        <v>0.06529529724235672</v>
      </c>
    </row>
    <row r="3" spans="1:8" ht="12.75">
      <c r="A3" s="16" t="s">
        <v>11</v>
      </c>
      <c r="B3" s="3">
        <f>+SUM(C3:D3)</f>
        <v>47021031</v>
      </c>
      <c r="C3" s="7">
        <v>41273297</v>
      </c>
      <c r="D3" s="8">
        <v>5747734</v>
      </c>
      <c r="E3" s="10">
        <f>+C3*100/$B3</f>
        <v>87.77624846209774</v>
      </c>
      <c r="F3" s="24">
        <f>+D3*100/$B3</f>
        <v>12.223751537902263</v>
      </c>
      <c r="G3" s="27">
        <f>+ROUND((D3-D4)/(VALUE(LEFT(A3,4))-VALUE(LEFT(A4,4))),0)</f>
        <v>99063</v>
      </c>
      <c r="H3" s="24">
        <f>+G3*100/D4</f>
        <v>1.7537399505122533</v>
      </c>
    </row>
    <row r="4" spans="1:8" ht="12.75">
      <c r="A4" s="16" t="s">
        <v>39</v>
      </c>
      <c r="B4" s="3">
        <f aca="true" t="shared" si="0" ref="B4:B15">+SUM(C4:D4)</f>
        <v>46745807</v>
      </c>
      <c r="C4" s="7">
        <v>41097136</v>
      </c>
      <c r="D4" s="8">
        <v>5648671</v>
      </c>
      <c r="E4" s="10">
        <f aca="true" t="shared" si="1" ref="E4:E15">+C4*100/$B4</f>
        <v>87.91619748911384</v>
      </c>
      <c r="F4" s="24">
        <f aca="true" t="shared" si="2" ref="F4:F15">+D4*100/$B4</f>
        <v>12.083802510886164</v>
      </c>
      <c r="G4" s="27">
        <f>+ROUND((D4-D5)/(VALUE(LEFT(A4,4))-VALUE(LEFT(A5,4))),0)</f>
        <v>379909</v>
      </c>
      <c r="H4" s="24">
        <f>+G4*100/D5</f>
        <v>7.210593304461276</v>
      </c>
    </row>
    <row r="5" spans="1:8" ht="12.75">
      <c r="A5" s="16" t="s">
        <v>40</v>
      </c>
      <c r="B5" s="3">
        <f t="shared" si="0"/>
        <v>46157822</v>
      </c>
      <c r="C5" s="7">
        <v>40889060</v>
      </c>
      <c r="D5" s="8">
        <v>5268762</v>
      </c>
      <c r="E5" s="10">
        <f t="shared" si="1"/>
        <v>88.58533229752479</v>
      </c>
      <c r="F5" s="24">
        <f t="shared" si="2"/>
        <v>11.414667702475217</v>
      </c>
      <c r="G5" s="27">
        <f aca="true" t="shared" si="3" ref="G4:G28">+ROUND((D5-D6)/(VALUE(LEFT(A5,4))-VALUE(LEFT(A6,4))),0)</f>
        <v>749208</v>
      </c>
      <c r="H5" s="24">
        <f aca="true" t="shared" si="4" ref="H4:H28">+G5*100/D6</f>
        <v>16.577033928569058</v>
      </c>
    </row>
    <row r="6" spans="1:8" ht="12.75">
      <c r="A6" s="16" t="s">
        <v>41</v>
      </c>
      <c r="B6" s="3">
        <f t="shared" si="0"/>
        <v>45200737</v>
      </c>
      <c r="C6" s="7">
        <v>40681183</v>
      </c>
      <c r="D6" s="8">
        <v>4519554</v>
      </c>
      <c r="E6" s="10">
        <f t="shared" si="1"/>
        <v>90.00114976001387</v>
      </c>
      <c r="F6" s="24">
        <f t="shared" si="2"/>
        <v>9.998850239986131</v>
      </c>
      <c r="G6" s="27">
        <f t="shared" si="3"/>
        <v>375388</v>
      </c>
      <c r="H6" s="24">
        <f t="shared" si="4"/>
        <v>9.058227879867747</v>
      </c>
    </row>
    <row r="7" spans="1:8" ht="12.75">
      <c r="A7" s="16" t="s">
        <v>42</v>
      </c>
      <c r="B7" s="3">
        <f t="shared" si="0"/>
        <v>44708964</v>
      </c>
      <c r="C7" s="7">
        <v>40564798</v>
      </c>
      <c r="D7" s="8">
        <v>4144166</v>
      </c>
      <c r="E7" s="10">
        <f t="shared" si="1"/>
        <v>90.73079394100924</v>
      </c>
      <c r="F7" s="24">
        <f t="shared" si="2"/>
        <v>9.269206058990765</v>
      </c>
      <c r="G7" s="27">
        <f t="shared" si="3"/>
        <v>413556</v>
      </c>
      <c r="H7" s="24">
        <f t="shared" si="4"/>
        <v>11.08547931839565</v>
      </c>
    </row>
    <row r="8" spans="1:8" ht="12.75">
      <c r="A8" s="16" t="s">
        <v>43</v>
      </c>
      <c r="B8" s="3">
        <f t="shared" si="0"/>
        <v>44108530</v>
      </c>
      <c r="C8" s="7">
        <v>40377920</v>
      </c>
      <c r="D8" s="8">
        <v>3730610</v>
      </c>
      <c r="E8" s="10">
        <f t="shared" si="1"/>
        <v>91.5422028346898</v>
      </c>
      <c r="F8" s="24">
        <f t="shared" si="2"/>
        <v>8.457797165310202</v>
      </c>
      <c r="G8" s="27">
        <f t="shared" si="3"/>
        <v>696284</v>
      </c>
      <c r="H8" s="24">
        <f t="shared" si="4"/>
        <v>22.946908143686606</v>
      </c>
    </row>
    <row r="9" spans="1:8" ht="12.75">
      <c r="A9" s="16" t="s">
        <v>44</v>
      </c>
      <c r="B9" s="3">
        <f t="shared" si="0"/>
        <v>43197684</v>
      </c>
      <c r="C9" s="7">
        <v>40163358</v>
      </c>
      <c r="D9" s="8">
        <v>3034326</v>
      </c>
      <c r="E9" s="10">
        <f t="shared" si="1"/>
        <v>92.97572064280112</v>
      </c>
      <c r="F9" s="24">
        <f t="shared" si="2"/>
        <v>7.024279357198872</v>
      </c>
      <c r="G9" s="27">
        <f t="shared" si="3"/>
        <v>370158</v>
      </c>
      <c r="H9" s="24">
        <f t="shared" si="4"/>
        <v>13.89394362517679</v>
      </c>
    </row>
    <row r="10" spans="1:8" ht="12.75">
      <c r="A10" s="16" t="s">
        <v>45</v>
      </c>
      <c r="B10" s="3">
        <f t="shared" si="0"/>
        <v>42717064</v>
      </c>
      <c r="C10" s="7">
        <v>40052896</v>
      </c>
      <c r="D10" s="8">
        <v>2664168</v>
      </c>
      <c r="E10" s="10">
        <f t="shared" si="1"/>
        <v>93.76322305297012</v>
      </c>
      <c r="F10" s="24">
        <f t="shared" si="2"/>
        <v>6.23677694702988</v>
      </c>
      <c r="G10" s="27">
        <f t="shared" si="3"/>
        <v>686222</v>
      </c>
      <c r="H10" s="24">
        <f t="shared" si="4"/>
        <v>34.693667066745</v>
      </c>
    </row>
    <row r="11" spans="1:8" ht="12.75">
      <c r="A11" s="16" t="s">
        <v>46</v>
      </c>
      <c r="B11" s="3">
        <f t="shared" si="0"/>
        <v>41837894</v>
      </c>
      <c r="C11" s="7">
        <v>39859948</v>
      </c>
      <c r="D11" s="8">
        <v>1977946</v>
      </c>
      <c r="E11" s="10">
        <f t="shared" si="1"/>
        <v>95.27235763826927</v>
      </c>
      <c r="F11" s="24">
        <f t="shared" si="2"/>
        <v>4.727642361730731</v>
      </c>
      <c r="G11" s="27">
        <f t="shared" si="3"/>
        <v>607289</v>
      </c>
      <c r="H11" s="24">
        <f t="shared" si="4"/>
        <v>44.30641655789888</v>
      </c>
    </row>
    <row r="12" spans="1:8" ht="12.75">
      <c r="A12" s="16" t="s">
        <v>47</v>
      </c>
      <c r="B12" s="3">
        <f t="shared" si="0"/>
        <v>41116842</v>
      </c>
      <c r="C12" s="7">
        <v>39746185</v>
      </c>
      <c r="D12" s="8">
        <v>1370657</v>
      </c>
      <c r="E12" s="10">
        <f t="shared" si="1"/>
        <v>96.66643415853775</v>
      </c>
      <c r="F12" s="24">
        <f t="shared" si="2"/>
        <v>3.333565841462241</v>
      </c>
      <c r="G12" s="27">
        <f t="shared" si="3"/>
        <v>446778</v>
      </c>
      <c r="H12" s="24">
        <f t="shared" si="4"/>
        <v>48.35893011963688</v>
      </c>
    </row>
    <row r="13" spans="1:8" ht="12.75">
      <c r="A13" s="16" t="s">
        <v>48</v>
      </c>
      <c r="B13" s="3">
        <f t="shared" si="0"/>
        <v>40499791</v>
      </c>
      <c r="C13" s="7">
        <v>39575912</v>
      </c>
      <c r="D13" s="8">
        <v>923879</v>
      </c>
      <c r="E13" s="10">
        <f t="shared" si="1"/>
        <v>97.71880551186054</v>
      </c>
      <c r="F13" s="24">
        <f t="shared" si="2"/>
        <v>2.2811944881394575</v>
      </c>
      <c r="G13" s="27">
        <f t="shared" si="3"/>
        <v>174925</v>
      </c>
      <c r="H13" s="24">
        <f t="shared" si="4"/>
        <v>23.355907038349486</v>
      </c>
    </row>
    <row r="14" spans="1:8" ht="12.75">
      <c r="A14" s="16" t="s">
        <v>49</v>
      </c>
      <c r="B14" s="3">
        <f t="shared" si="0"/>
        <v>40202160</v>
      </c>
      <c r="C14" s="7">
        <v>39453206</v>
      </c>
      <c r="D14" s="8">
        <v>748954</v>
      </c>
      <c r="E14" s="10">
        <f t="shared" si="1"/>
        <v>98.13703044811523</v>
      </c>
      <c r="F14" s="24">
        <f t="shared" si="2"/>
        <v>1.8629695518847744</v>
      </c>
      <c r="G14" s="27">
        <f t="shared" si="3"/>
        <v>111869</v>
      </c>
      <c r="H14" s="24">
        <f t="shared" si="4"/>
        <v>17.55950932764074</v>
      </c>
    </row>
    <row r="15" spans="1:8" ht="12.75">
      <c r="A15" s="16" t="s">
        <v>50</v>
      </c>
      <c r="B15" s="3">
        <f t="shared" si="0"/>
        <v>39852651</v>
      </c>
      <c r="C15" s="7">
        <v>39215566</v>
      </c>
      <c r="D15" s="8">
        <v>637085</v>
      </c>
      <c r="E15" s="10">
        <f t="shared" si="1"/>
        <v>98.40139869239816</v>
      </c>
      <c r="F15" s="24">
        <f t="shared" si="2"/>
        <v>1.5986013076018457</v>
      </c>
      <c r="G15" s="27">
        <f t="shared" si="3"/>
        <v>47386</v>
      </c>
      <c r="H15" s="24">
        <f t="shared" si="4"/>
        <v>8.737742341152911</v>
      </c>
    </row>
    <row r="16" spans="1:8" ht="12.75">
      <c r="A16" s="16" t="s">
        <v>51</v>
      </c>
      <c r="B16" s="3">
        <f>+SUM(C16:D16)</f>
        <v>39669394</v>
      </c>
      <c r="C16" s="7">
        <v>39127080</v>
      </c>
      <c r="D16" s="8">
        <v>542314</v>
      </c>
      <c r="E16" s="10">
        <f>+C16*100/$B16</f>
        <v>98.63291584439128</v>
      </c>
      <c r="F16" s="24">
        <f>+D16*100/$B16</f>
        <v>1.3670841556087294</v>
      </c>
      <c r="G16" s="27">
        <f t="shared" si="3"/>
        <v>37789</v>
      </c>
      <c r="H16" s="24">
        <f t="shared" si="4"/>
        <v>10.693981045202296</v>
      </c>
    </row>
    <row r="17" spans="1:8" ht="12.75">
      <c r="A17" s="16" t="s">
        <v>16</v>
      </c>
      <c r="B17" s="3">
        <f aca="true" t="shared" si="5" ref="B17:B30">+SUM(C17:D17)</f>
        <v>38872268</v>
      </c>
      <c r="C17" s="7">
        <v>38518901</v>
      </c>
      <c r="D17" s="8">
        <v>353367</v>
      </c>
      <c r="E17" s="10">
        <f aca="true" t="shared" si="6" ref="E17:E30">+C17*100/$B17</f>
        <v>99.09095347871136</v>
      </c>
      <c r="F17" s="24">
        <f aca="true" t="shared" si="7" ref="F17:F30">+D17*100/$B17</f>
        <v>0.9090465212886473</v>
      </c>
      <c r="G17" s="27">
        <f t="shared" si="3"/>
        <v>11935</v>
      </c>
      <c r="H17" s="24">
        <f t="shared" si="4"/>
        <v>5.100035040039655</v>
      </c>
    </row>
    <row r="18" spans="1:8" ht="12.75">
      <c r="A18" s="16" t="s">
        <v>17</v>
      </c>
      <c r="B18" s="3">
        <f t="shared" si="5"/>
        <v>37683363</v>
      </c>
      <c r="C18" s="7">
        <v>37449345</v>
      </c>
      <c r="D18" s="8">
        <v>234018</v>
      </c>
      <c r="E18" s="10">
        <f t="shared" si="6"/>
        <v>99.37898854728013</v>
      </c>
      <c r="F18" s="24">
        <f t="shared" si="7"/>
        <v>0.6210114527198647</v>
      </c>
      <c r="G18" s="27">
        <f t="shared" si="3"/>
        <v>-5181</v>
      </c>
      <c r="H18" s="24">
        <f t="shared" si="4"/>
        <v>-1.780363426435012</v>
      </c>
    </row>
    <row r="19" spans="1:8" ht="12.75">
      <c r="A19" s="16" t="s">
        <v>18</v>
      </c>
      <c r="B19" s="3">
        <f t="shared" si="5"/>
        <v>33945818</v>
      </c>
      <c r="C19" s="7">
        <v>33654810</v>
      </c>
      <c r="D19" s="8">
        <v>291008</v>
      </c>
      <c r="E19" s="10">
        <f t="shared" si="6"/>
        <v>99.14272797904</v>
      </c>
      <c r="F19" s="24">
        <f t="shared" si="7"/>
        <v>0.8572720209599898</v>
      </c>
      <c r="G19" s="27">
        <f t="shared" si="3"/>
        <v>7941</v>
      </c>
      <c r="H19" s="24">
        <f t="shared" si="4"/>
        <v>3.752941954875847</v>
      </c>
    </row>
    <row r="20" spans="1:8" ht="12.75">
      <c r="A20" s="16" t="s">
        <v>19</v>
      </c>
      <c r="B20" s="3">
        <f t="shared" si="5"/>
        <v>30528539</v>
      </c>
      <c r="C20" s="7">
        <v>30316945</v>
      </c>
      <c r="D20" s="8">
        <v>211594</v>
      </c>
      <c r="E20" s="10">
        <f t="shared" si="6"/>
        <v>99.3068977195404</v>
      </c>
      <c r="F20" s="24">
        <f t="shared" si="7"/>
        <v>0.6931022804596053</v>
      </c>
      <c r="G20" s="27">
        <f t="shared" si="3"/>
        <v>11889</v>
      </c>
      <c r="H20" s="24">
        <f t="shared" si="4"/>
        <v>12.824135996893473</v>
      </c>
    </row>
    <row r="21" spans="1:8" ht="12.75">
      <c r="A21" s="16" t="s">
        <v>20</v>
      </c>
      <c r="B21" s="3">
        <f t="shared" si="5"/>
        <v>27976755</v>
      </c>
      <c r="C21" s="7">
        <v>27884047</v>
      </c>
      <c r="D21" s="8">
        <v>92708</v>
      </c>
      <c r="E21" s="10">
        <f t="shared" si="6"/>
        <v>99.66862489949246</v>
      </c>
      <c r="F21" s="24">
        <f t="shared" si="7"/>
        <v>0.33137510050754637</v>
      </c>
      <c r="G21" s="27">
        <f t="shared" si="3"/>
        <v>-803</v>
      </c>
      <c r="H21" s="24">
        <f t="shared" si="4"/>
        <v>-0.7971410135504046</v>
      </c>
    </row>
    <row r="22" spans="1:8" ht="12.75">
      <c r="A22" s="16" t="s">
        <v>21</v>
      </c>
      <c r="B22" s="3">
        <f t="shared" si="5"/>
        <v>25877971</v>
      </c>
      <c r="C22" s="7">
        <v>25777236</v>
      </c>
      <c r="D22" s="8">
        <v>100735</v>
      </c>
      <c r="E22" s="10">
        <f t="shared" si="6"/>
        <v>99.61073068672965</v>
      </c>
      <c r="F22" s="24">
        <f t="shared" si="7"/>
        <v>0.38926931327034875</v>
      </c>
      <c r="G22" s="27">
        <f t="shared" si="3"/>
        <v>-2485</v>
      </c>
      <c r="H22" s="24">
        <f t="shared" si="4"/>
        <v>-1.978723743092383</v>
      </c>
    </row>
    <row r="23" spans="1:8" ht="12.75">
      <c r="A23" s="16" t="s">
        <v>22</v>
      </c>
      <c r="B23" s="3">
        <f t="shared" si="5"/>
        <v>23803380</v>
      </c>
      <c r="C23" s="7">
        <v>23677794</v>
      </c>
      <c r="D23" s="8">
        <v>125586</v>
      </c>
      <c r="E23" s="10">
        <f t="shared" si="6"/>
        <v>99.47240265878207</v>
      </c>
      <c r="F23" s="24">
        <f t="shared" si="7"/>
        <v>0.5275973412179279</v>
      </c>
      <c r="G23" s="27">
        <f t="shared" si="3"/>
        <v>4944</v>
      </c>
      <c r="H23" s="24">
        <f t="shared" si="4"/>
        <v>6.492960706030678</v>
      </c>
    </row>
    <row r="24" spans="1:8" ht="12.75">
      <c r="A24" s="16" t="s">
        <v>23</v>
      </c>
      <c r="B24" s="3">
        <f t="shared" si="5"/>
        <v>21414525</v>
      </c>
      <c r="C24" s="7">
        <v>21338381</v>
      </c>
      <c r="D24" s="8">
        <v>76144</v>
      </c>
      <c r="E24" s="10">
        <f t="shared" si="6"/>
        <v>99.64442825605518</v>
      </c>
      <c r="F24" s="24">
        <f t="shared" si="7"/>
        <v>0.3555717439448225</v>
      </c>
      <c r="G24" s="27">
        <f t="shared" si="3"/>
        <v>1415</v>
      </c>
      <c r="H24" s="24">
        <f t="shared" si="4"/>
        <v>2.282552587430636</v>
      </c>
    </row>
    <row r="25" spans="1:8" ht="12.75">
      <c r="A25" s="16" t="s">
        <v>24</v>
      </c>
      <c r="B25" s="3">
        <f t="shared" si="5"/>
        <v>20057678</v>
      </c>
      <c r="C25" s="7">
        <v>19995686</v>
      </c>
      <c r="D25" s="8">
        <v>61992</v>
      </c>
      <c r="E25" s="10">
        <f t="shared" si="6"/>
        <v>99.69093132315714</v>
      </c>
      <c r="F25" s="24">
        <f t="shared" si="7"/>
        <v>0.3090686768428529</v>
      </c>
      <c r="G25" s="27">
        <f t="shared" si="3"/>
        <v>661</v>
      </c>
      <c r="H25" s="24">
        <f t="shared" si="4"/>
        <v>1.1935070328440136</v>
      </c>
    </row>
    <row r="26" spans="1:8" ht="12.75">
      <c r="A26" s="16" t="s">
        <v>25</v>
      </c>
      <c r="B26" s="3">
        <f>+SUM(C26:D26)</f>
        <v>18673469</v>
      </c>
      <c r="C26" s="7">
        <v>18618086</v>
      </c>
      <c r="D26" s="8">
        <v>55383</v>
      </c>
      <c r="E26" s="10">
        <f t="shared" si="6"/>
        <v>99.70341343646432</v>
      </c>
      <c r="F26" s="24">
        <f t="shared" si="7"/>
        <v>0.29658656353567725</v>
      </c>
      <c r="G26" s="27">
        <f>+ROUND((D26-D27)/(VALUE(LEFT(A26,4))-VALUE(LEFT(A27,4))),0)</f>
        <v>5946</v>
      </c>
      <c r="H26" s="24">
        <f t="shared" si="4"/>
        <v>15.837417430215215</v>
      </c>
    </row>
    <row r="27" spans="1:8" ht="12.75">
      <c r="A27" s="16" t="s">
        <v>26</v>
      </c>
      <c r="B27" s="3">
        <f t="shared" si="5"/>
        <v>18089500</v>
      </c>
      <c r="C27" s="7">
        <v>18051956</v>
      </c>
      <c r="D27" s="8">
        <v>37544</v>
      </c>
      <c r="E27" s="10">
        <f t="shared" si="6"/>
        <v>99.79245418613007</v>
      </c>
      <c r="F27" s="24">
        <f t="shared" si="7"/>
        <v>0.20754581386992454</v>
      </c>
      <c r="G27" s="27">
        <f t="shared" si="3"/>
        <v>-485</v>
      </c>
      <c r="H27" s="24">
        <f t="shared" si="4"/>
        <v>-1.1440028305224672</v>
      </c>
    </row>
    <row r="28" spans="1:8" ht="12.75">
      <c r="A28" s="16" t="s">
        <v>27</v>
      </c>
      <c r="B28" s="3">
        <f t="shared" si="5"/>
        <v>17565632</v>
      </c>
      <c r="C28" s="7">
        <v>17523237</v>
      </c>
      <c r="D28" s="8">
        <v>42395</v>
      </c>
      <c r="E28" s="10">
        <f t="shared" si="6"/>
        <v>99.75864802359517</v>
      </c>
      <c r="F28" s="24">
        <f t="shared" si="7"/>
        <v>0.24135197640483416</v>
      </c>
      <c r="G28" s="27">
        <f t="shared" si="3"/>
        <v>277</v>
      </c>
      <c r="H28" s="24">
        <f t="shared" si="4"/>
        <v>0.793423464711274</v>
      </c>
    </row>
    <row r="29" spans="1:8" ht="12.75">
      <c r="A29" s="16" t="s">
        <v>28</v>
      </c>
      <c r="B29" s="3">
        <f>+SUM(C29:D29)</f>
        <v>15673481</v>
      </c>
      <c r="C29" s="7">
        <v>15638569</v>
      </c>
      <c r="D29" s="8">
        <v>34912</v>
      </c>
      <c r="E29" s="10">
        <f>+C29*100/$B29</f>
        <v>99.77725433169569</v>
      </c>
      <c r="F29" s="24">
        <f>+D29*100/$B29</f>
        <v>0.22274566830431605</v>
      </c>
      <c r="G29" s="27">
        <f>+ROUND((D29-D30)/(VALUE(LEFT(A29,4))-VALUE(LEFT(A30,4))),0)</f>
        <v>411</v>
      </c>
      <c r="H29" s="24">
        <f>+G29*100/D30</f>
        <v>1.2203812577944058</v>
      </c>
    </row>
    <row r="30" spans="1:8" ht="12.75">
      <c r="A30" s="17" t="s">
        <v>56</v>
      </c>
      <c r="B30" s="18">
        <f t="shared" si="5"/>
        <v>15464340</v>
      </c>
      <c r="C30" s="19">
        <v>15430662</v>
      </c>
      <c r="D30" s="20">
        <v>33678</v>
      </c>
      <c r="E30" s="21">
        <f t="shared" si="6"/>
        <v>99.78222154970726</v>
      </c>
      <c r="F30" s="25">
        <f t="shared" si="7"/>
        <v>0.217778450292738</v>
      </c>
      <c r="G30" s="28"/>
      <c r="H30" s="29"/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3" sqref="A3"/>
    </sheetView>
  </sheetViews>
  <sheetFormatPr defaultColWidth="11.421875" defaultRowHeight="12.75"/>
  <cols>
    <col min="1" max="1" width="17.140625" style="12" customWidth="1"/>
    <col min="2" max="16384" width="11.421875" style="12" customWidth="1"/>
  </cols>
  <sheetData>
    <row r="1" ht="12.75">
      <c r="A1" s="11" t="s">
        <v>0</v>
      </c>
    </row>
    <row r="2" ht="12.75">
      <c r="A2" s="13" t="s">
        <v>1</v>
      </c>
    </row>
    <row r="4" spans="1:2" ht="12.75">
      <c r="A4" s="11" t="s">
        <v>2</v>
      </c>
      <c r="B4" s="11" t="s">
        <v>34</v>
      </c>
    </row>
    <row r="5" spans="1:2" ht="12.75">
      <c r="A5" s="11" t="s">
        <v>3</v>
      </c>
      <c r="B5" s="11" t="s">
        <v>9</v>
      </c>
    </row>
    <row r="6" spans="1:2" ht="12.75">
      <c r="A6" s="11" t="s">
        <v>10</v>
      </c>
      <c r="B6" s="11" t="s">
        <v>52</v>
      </c>
    </row>
    <row r="8" ht="12.75">
      <c r="A8" s="11" t="s">
        <v>4</v>
      </c>
    </row>
    <row r="9" spans="1:2" ht="12.75">
      <c r="A9" s="11" t="s">
        <v>12</v>
      </c>
      <c r="B9" s="11" t="s">
        <v>15</v>
      </c>
    </row>
    <row r="10" spans="1:2" ht="12.75">
      <c r="A10" s="11" t="s">
        <v>5</v>
      </c>
      <c r="B10" s="11" t="s">
        <v>29</v>
      </c>
    </row>
    <row r="11" spans="1:2" ht="12.75">
      <c r="A11" s="12" t="s">
        <v>30</v>
      </c>
      <c r="B11" s="11" t="s">
        <v>35</v>
      </c>
    </row>
    <row r="12" spans="1:2" ht="12.75">
      <c r="A12" s="12" t="s">
        <v>31</v>
      </c>
      <c r="B12" s="11" t="s">
        <v>36</v>
      </c>
    </row>
    <row r="13" spans="1:2" ht="12.75">
      <c r="A13" s="12" t="s">
        <v>32</v>
      </c>
      <c r="B13" s="11" t="s">
        <v>37</v>
      </c>
    </row>
    <row r="14" spans="1:2" ht="12.75">
      <c r="A14" s="12" t="s">
        <v>33</v>
      </c>
      <c r="B14" s="11" t="s">
        <v>38</v>
      </c>
    </row>
    <row r="15" spans="1:2" ht="12.75">
      <c r="A15" s="11" t="s">
        <v>54</v>
      </c>
      <c r="B15" s="11" t="s">
        <v>58</v>
      </c>
    </row>
    <row r="16" spans="1:2" ht="12.75">
      <c r="A16" s="12" t="s">
        <v>55</v>
      </c>
      <c r="B16" s="11" t="s">
        <v>57</v>
      </c>
    </row>
    <row r="17" spans="1:2" ht="12.75">
      <c r="A17" s="11"/>
      <c r="B17" s="11"/>
    </row>
    <row r="18" spans="1:2" ht="12.75">
      <c r="A18" s="11" t="s">
        <v>53</v>
      </c>
      <c r="B18" s="11"/>
    </row>
    <row r="21" ht="12.75">
      <c r="A21" s="11" t="s">
        <v>6</v>
      </c>
    </row>
    <row r="22" ht="12.75">
      <c r="A22" s="11" t="s">
        <v>7</v>
      </c>
    </row>
    <row r="23" ht="12.75">
      <c r="B23" s="14" t="s">
        <v>8</v>
      </c>
    </row>
    <row r="24" ht="12.75">
      <c r="A24" s="11" t="s">
        <v>13</v>
      </c>
    </row>
    <row r="25" ht="12.75">
      <c r="B25" s="14" t="s">
        <v>14</v>
      </c>
    </row>
    <row r="26" ht="12.75">
      <c r="B26" s="11"/>
    </row>
  </sheetData>
  <hyperlinks>
    <hyperlink ref="A2" r:id="rId1" display="http://alarcos.esi.uclm.es/per/fruiz/pobesp/"/>
    <hyperlink ref="B23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2011-03-06T07:46:11Z</cp:lastPrinted>
  <dcterms:created xsi:type="dcterms:W3CDTF">2002-07-26T15:22:24Z</dcterms:created>
  <dcterms:modified xsi:type="dcterms:W3CDTF">2012-01-25T17:50:18Z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