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00" windowWidth="19176" windowHeight="6648" activeTab="0"/>
  </bookViews>
  <sheets>
    <sheet name="2008p" sheetId="1" r:id="rId1"/>
    <sheet name="2001c" sheetId="2" r:id="rId2"/>
  </sheets>
  <definedNames>
    <definedName name="_xlnm.Print_Area" localSheetId="1">'2001c'!$A$1:$J$23</definedName>
    <definedName name="_xlnm.Print_Area" localSheetId="0">'2008p'!$A$1:$J$23</definedName>
    <definedName name="TablaProvincias" localSheetId="1">'2001c'!$A$3:$F$22</definedName>
    <definedName name="TablaProvincias" localSheetId="0">'2008p'!$A$3:$F$22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<sst xmlns="http://schemas.openxmlformats.org/spreadsheetml/2006/main" count="115" uniqueCount="61">
  <si>
    <t>TOTAL:</t>
  </si>
  <si>
    <t>Cantabria</t>
  </si>
  <si>
    <t>Ceuta</t>
  </si>
  <si>
    <t>Melilla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</si>
  <si>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</si>
  <si>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</si>
  <si>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</si>
  <si>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</si>
  <si>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</si>
  <si>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</si>
  <si>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</si>
  <si>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</si>
  <si>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</si>
  <si>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</si>
  <si>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</si>
  <si>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</si>
  <si>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</si>
  <si>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</si>
  <si>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</si>
  <si>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</si>
  <si>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</si>
  <si>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</si>
  <si>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</si>
  <si>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</si>
  <si>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</si>
  <si>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Censo 2001</t>
  </si>
  <si>
    <t>Índices y ratios de edad</t>
  </si>
  <si>
    <t>Población por años</t>
  </si>
  <si>
    <t>Total (1)</t>
  </si>
  <si>
    <t>0-14 (2)</t>
  </si>
  <si>
    <t>15-64 (3)</t>
  </si>
  <si>
    <t>65 y más (4)</t>
  </si>
  <si>
    <t>Índices y ratios</t>
  </si>
  <si>
    <t>dependencia ( (2+4)/3 )</t>
  </si>
  <si>
    <t>juventud % ( 2/1 )</t>
  </si>
  <si>
    <t>vejez %     ( 4/1 )</t>
  </si>
  <si>
    <t>reemplazo   ( 2/4 )</t>
  </si>
  <si>
    <t>CR</t>
  </si>
  <si>
    <t>C. AUTÓNOMA</t>
  </si>
  <si>
    <t>Andalucía</t>
  </si>
  <si>
    <t>Aragón</t>
  </si>
  <si>
    <t>Asturias (Principado de)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</si>
  <si>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</si>
  <si>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</si>
  <si>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</si>
  <si>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</si>
  <si>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</si>
  <si>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</si>
  <si>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</si>
  <si>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</si>
  <si>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</si>
  <si>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</si>
  <si>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</si>
  <si>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fuente:</t>
  </si>
  <si>
    <t>www.ine.es</t>
  </si>
  <si>
    <t>autor:</t>
  </si>
  <si>
    <t>francisco.ruizg@uclm.es</t>
  </si>
  <si>
    <t>España - Padrón 2008</t>
  </si>
  <si>
    <t>0-15 (2)</t>
  </si>
  <si>
    <t>16-64 (3)</t>
  </si>
  <si>
    <t>NOTA: Se ha cambiado la definición de juventud de forma que ahora incluye los 15 años también.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</si>
</sst>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u val="single"/>
      <sz val="10"/>
      <color indexed="12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/>
    </xf>
    <xf numFmtId="1" fontId="6" fillId="0" borderId="4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" fontId="4" fillId="0" borderId="0" xfId="15" applyNumberFormat="1" applyFont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" fontId="0" fillId="0" borderId="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5" width="9.28125" style="5" customWidth="1"/>
    <col min="6" max="6" width="10.140625" style="5" customWidth="1"/>
    <col min="7" max="8" width="8.7109375" style="5" customWidth="1"/>
    <col min="9" max="9" width="9.28125" style="5" customWidth="1"/>
    <col min="10" max="10" width="11.57421875" style="5" customWidth="1"/>
  </cols>
  <sheetData>
    <row r="1" spans="2:10" ht="12.75">
      <c r="B1" t="s">
        <v>57</v>
      </c>
      <c r="G1" s="42" t="s">
        <v>32</v>
      </c>
      <c r="H1" s="43"/>
      <c r="I1" s="43"/>
      <c r="J1" s="44"/>
    </row>
    <row r="2" spans="1:10" ht="12.75" customHeight="1">
      <c r="A2" s="13" t="s">
        <v>26</v>
      </c>
      <c r="B2" s="1"/>
      <c r="C2" s="45" t="s">
        <v>27</v>
      </c>
      <c r="D2" s="46"/>
      <c r="E2" s="46"/>
      <c r="F2" s="47"/>
      <c r="G2" s="40" t="s">
        <v>34</v>
      </c>
      <c r="H2" s="40" t="s">
        <v>35</v>
      </c>
      <c r="I2" s="40" t="s">
        <v>36</v>
      </c>
      <c r="J2" s="40" t="s">
        <v>33</v>
      </c>
    </row>
    <row r="3" spans="1:10" ht="12.75">
      <c r="A3" s="9" t="s">
        <v>37</v>
      </c>
      <c r="B3" s="1" t="s">
        <v>38</v>
      </c>
      <c r="C3" s="14" t="s">
        <v>28</v>
      </c>
      <c r="D3" s="14" t="s">
        <v>58</v>
      </c>
      <c r="E3" s="14" t="s">
        <v>59</v>
      </c>
      <c r="F3" s="14" t="s">
        <v>31</v>
      </c>
      <c r="G3" s="41"/>
      <c r="H3" s="41"/>
      <c r="I3" s="41"/>
      <c r="J3" s="41"/>
    </row>
    <row r="4" spans="1:11" ht="12.75">
      <c r="A4" s="10" t="s">
        <v>6</v>
      </c>
      <c r="B4" s="2" t="s">
        <v>39</v>
      </c>
      <c r="C4" s="6">
        <f>+D4+E4+F4</f>
        <v>8202220</v>
      </c>
      <c r="D4" s="17">
        <v>1424509</v>
      </c>
      <c r="E4" s="18">
        <v>5581265</v>
      </c>
      <c r="F4" s="19">
        <v>1196446</v>
      </c>
      <c r="G4" s="25">
        <f>+D4*100/C4</f>
        <v>17.367359080834213</v>
      </c>
      <c r="H4" s="26">
        <f>+F4*100/C4</f>
        <v>14.586855753686198</v>
      </c>
      <c r="I4" s="27">
        <f>+D4/F4</f>
        <v>1.1906170441457449</v>
      </c>
      <c r="J4" s="28">
        <f>+(D4+F4)/E4</f>
        <v>0.4695987379205252</v>
      </c>
      <c r="K4" s="5"/>
    </row>
    <row r="5" spans="1:11" ht="12.75">
      <c r="A5" s="11" t="s">
        <v>7</v>
      </c>
      <c r="B5" s="3" t="s">
        <v>40</v>
      </c>
      <c r="C5" s="7">
        <f aca="true" t="shared" si="0" ref="C5:C22">+D5+E5+F5</f>
        <v>1326918</v>
      </c>
      <c r="D5" s="20">
        <v>185425</v>
      </c>
      <c r="E5" s="15">
        <v>879422</v>
      </c>
      <c r="F5" s="21">
        <v>262071</v>
      </c>
      <c r="G5" s="33">
        <f aca="true" t="shared" si="1" ref="G5:G22">+D5*100/C5</f>
        <v>13.974111437179992</v>
      </c>
      <c r="H5" s="16">
        <f aca="true" t="shared" si="2" ref="H5:H22">+F5*100/C5</f>
        <v>19.75035382744073</v>
      </c>
      <c r="I5" s="29">
        <f aca="true" t="shared" si="3" ref="I5:I22">+D5/F5</f>
        <v>0.707537270434348</v>
      </c>
      <c r="J5" s="30">
        <f aca="true" t="shared" si="4" ref="J5:J22">+(D5+F5)/E5</f>
        <v>0.5088524053298644</v>
      </c>
      <c r="K5" s="5"/>
    </row>
    <row r="6" spans="1:11" ht="12.75">
      <c r="A6" s="11" t="s">
        <v>8</v>
      </c>
      <c r="B6" s="3" t="s">
        <v>41</v>
      </c>
      <c r="C6" s="7">
        <f t="shared" si="0"/>
        <v>1080138</v>
      </c>
      <c r="D6" s="20">
        <v>116524</v>
      </c>
      <c r="E6" s="15">
        <v>728299</v>
      </c>
      <c r="F6" s="21">
        <v>235315</v>
      </c>
      <c r="G6" s="33">
        <f t="shared" si="1"/>
        <v>10.787880807822704</v>
      </c>
      <c r="H6" s="16">
        <f t="shared" si="2"/>
        <v>21.785642204977513</v>
      </c>
      <c r="I6" s="29">
        <f t="shared" si="3"/>
        <v>0.4951830525040903</v>
      </c>
      <c r="J6" s="30">
        <f t="shared" si="4"/>
        <v>0.4830969148660097</v>
      </c>
      <c r="K6" s="5"/>
    </row>
    <row r="7" spans="1:11" ht="12.75">
      <c r="A7" s="11" t="s">
        <v>9</v>
      </c>
      <c r="B7" s="3" t="s">
        <v>4</v>
      </c>
      <c r="C7" s="7">
        <f t="shared" si="0"/>
        <v>1072844</v>
      </c>
      <c r="D7" s="20">
        <v>171146</v>
      </c>
      <c r="E7" s="15">
        <v>756018</v>
      </c>
      <c r="F7" s="21">
        <v>145680</v>
      </c>
      <c r="G7" s="33">
        <f t="shared" si="1"/>
        <v>15.95255228159919</v>
      </c>
      <c r="H7" s="16">
        <f t="shared" si="2"/>
        <v>13.578861418808327</v>
      </c>
      <c r="I7" s="29">
        <f t="shared" si="3"/>
        <v>1.1748077979132345</v>
      </c>
      <c r="J7" s="30">
        <f t="shared" si="4"/>
        <v>0.41907203267647064</v>
      </c>
      <c r="K7" s="5"/>
    </row>
    <row r="8" spans="1:11" ht="12.75">
      <c r="A8" s="12" t="s">
        <v>10</v>
      </c>
      <c r="B8" s="3" t="s">
        <v>42</v>
      </c>
      <c r="C8" s="7">
        <f t="shared" si="0"/>
        <v>2075968</v>
      </c>
      <c r="D8" s="20">
        <v>332038</v>
      </c>
      <c r="E8" s="15">
        <v>1480905</v>
      </c>
      <c r="F8" s="21">
        <v>263025</v>
      </c>
      <c r="G8" s="33">
        <f t="shared" si="1"/>
        <v>15.99436985541203</v>
      </c>
      <c r="H8" s="16">
        <f t="shared" si="2"/>
        <v>12.669992986404415</v>
      </c>
      <c r="I8" s="29">
        <f t="shared" si="3"/>
        <v>1.2623819028609449</v>
      </c>
      <c r="J8" s="30">
        <f t="shared" si="4"/>
        <v>0.4018238847191413</v>
      </c>
      <c r="K8" s="5"/>
    </row>
    <row r="9" spans="1:11" ht="12.75">
      <c r="A9" s="11" t="s">
        <v>11</v>
      </c>
      <c r="B9" s="3" t="s">
        <v>1</v>
      </c>
      <c r="C9" s="7">
        <f t="shared" si="0"/>
        <v>582138</v>
      </c>
      <c r="D9" s="20">
        <v>77381</v>
      </c>
      <c r="E9" s="15">
        <v>397462</v>
      </c>
      <c r="F9" s="21">
        <v>107295</v>
      </c>
      <c r="G9" s="33">
        <f t="shared" si="1"/>
        <v>13.292552624978956</v>
      </c>
      <c r="H9" s="16">
        <f t="shared" si="2"/>
        <v>18.431196726549373</v>
      </c>
      <c r="I9" s="29">
        <f t="shared" si="3"/>
        <v>0.7211985647047858</v>
      </c>
      <c r="J9" s="30">
        <f t="shared" si="4"/>
        <v>0.46463812892804846</v>
      </c>
      <c r="K9" s="5"/>
    </row>
    <row r="10" spans="1:11" ht="12.75">
      <c r="A10" s="11" t="s">
        <v>12</v>
      </c>
      <c r="B10" s="3" t="s">
        <v>43</v>
      </c>
      <c r="C10" s="7">
        <f t="shared" si="0"/>
        <v>2557330</v>
      </c>
      <c r="D10" s="20">
        <v>319421</v>
      </c>
      <c r="E10" s="15">
        <v>1667577</v>
      </c>
      <c r="F10" s="21">
        <v>570332</v>
      </c>
      <c r="G10" s="33">
        <f t="shared" si="1"/>
        <v>12.490409919720959</v>
      </c>
      <c r="H10" s="16">
        <f t="shared" si="2"/>
        <v>22.301853886670862</v>
      </c>
      <c r="I10" s="29">
        <f t="shared" si="3"/>
        <v>0.5600615080339171</v>
      </c>
      <c r="J10" s="30">
        <f t="shared" si="4"/>
        <v>0.533560369326274</v>
      </c>
      <c r="K10" s="5"/>
    </row>
    <row r="11" spans="1:11" ht="12.75">
      <c r="A11" s="11" t="s">
        <v>13</v>
      </c>
      <c r="B11" s="3" t="s">
        <v>44</v>
      </c>
      <c r="C11" s="7">
        <f t="shared" si="0"/>
        <v>2043100</v>
      </c>
      <c r="D11" s="20">
        <v>331851</v>
      </c>
      <c r="E11" s="15">
        <v>1349214</v>
      </c>
      <c r="F11" s="21">
        <v>362035</v>
      </c>
      <c r="G11" s="33">
        <f t="shared" si="1"/>
        <v>16.242523616073612</v>
      </c>
      <c r="H11" s="16">
        <f t="shared" si="2"/>
        <v>17.719886447065733</v>
      </c>
      <c r="I11" s="29">
        <f t="shared" si="3"/>
        <v>0.9166268454707418</v>
      </c>
      <c r="J11" s="30">
        <f t="shared" si="4"/>
        <v>0.5142890601490943</v>
      </c>
      <c r="K11" s="5"/>
    </row>
    <row r="12" spans="1:11" ht="12.75">
      <c r="A12" s="11" t="s">
        <v>14</v>
      </c>
      <c r="B12" s="3" t="s">
        <v>45</v>
      </c>
      <c r="C12" s="7">
        <f t="shared" si="0"/>
        <v>7364078</v>
      </c>
      <c r="D12" s="20">
        <v>1150607</v>
      </c>
      <c r="E12" s="15">
        <v>5017516</v>
      </c>
      <c r="F12" s="21">
        <v>1195955</v>
      </c>
      <c r="G12" s="33">
        <f t="shared" si="1"/>
        <v>15.624590070881922</v>
      </c>
      <c r="H12" s="16">
        <f t="shared" si="2"/>
        <v>16.240390175117646</v>
      </c>
      <c r="I12" s="29">
        <f t="shared" si="3"/>
        <v>0.9620821853665062</v>
      </c>
      <c r="J12" s="30">
        <f t="shared" si="4"/>
        <v>0.4676740442880501</v>
      </c>
      <c r="K12" s="5"/>
    </row>
    <row r="13" spans="1:11" ht="12.75">
      <c r="A13" s="11" t="s">
        <v>15</v>
      </c>
      <c r="B13" s="3" t="s">
        <v>46</v>
      </c>
      <c r="C13" s="7">
        <f t="shared" si="0"/>
        <v>5029601</v>
      </c>
      <c r="D13" s="20">
        <v>784479</v>
      </c>
      <c r="E13" s="15">
        <v>3431762</v>
      </c>
      <c r="F13" s="21">
        <v>813360</v>
      </c>
      <c r="G13" s="33">
        <f t="shared" si="1"/>
        <v>15.597241212573323</v>
      </c>
      <c r="H13" s="16">
        <f t="shared" si="2"/>
        <v>16.171461712370423</v>
      </c>
      <c r="I13" s="29">
        <f t="shared" si="3"/>
        <v>0.9644917379758041</v>
      </c>
      <c r="J13" s="30">
        <f t="shared" si="4"/>
        <v>0.46560309252215043</v>
      </c>
      <c r="K13" s="5"/>
    </row>
    <row r="14" spans="1:11" ht="12.75">
      <c r="A14" s="12" t="s">
        <v>16</v>
      </c>
      <c r="B14" s="3" t="s">
        <v>47</v>
      </c>
      <c r="C14" s="7">
        <f t="shared" si="0"/>
        <v>1097744</v>
      </c>
      <c r="D14" s="20">
        <v>172697</v>
      </c>
      <c r="E14" s="15">
        <v>717984</v>
      </c>
      <c r="F14" s="21">
        <v>207063</v>
      </c>
      <c r="G14" s="33">
        <f t="shared" si="1"/>
        <v>15.731992158463175</v>
      </c>
      <c r="H14" s="16">
        <f t="shared" si="2"/>
        <v>18.862594557565334</v>
      </c>
      <c r="I14" s="29">
        <f t="shared" si="3"/>
        <v>0.8340311885754577</v>
      </c>
      <c r="J14" s="30">
        <f t="shared" si="4"/>
        <v>0.5289254356643045</v>
      </c>
      <c r="K14" s="5"/>
    </row>
    <row r="15" spans="1:11" ht="12.75">
      <c r="A15" s="12" t="s">
        <v>17</v>
      </c>
      <c r="B15" s="3" t="s">
        <v>48</v>
      </c>
      <c r="C15" s="7">
        <f t="shared" si="0"/>
        <v>2784169</v>
      </c>
      <c r="D15" s="20">
        <v>338550</v>
      </c>
      <c r="E15" s="15">
        <v>1842757</v>
      </c>
      <c r="F15" s="21">
        <v>602862</v>
      </c>
      <c r="G15" s="33">
        <f t="shared" si="1"/>
        <v>12.159822194701542</v>
      </c>
      <c r="H15" s="16">
        <f t="shared" si="2"/>
        <v>21.653211425024846</v>
      </c>
      <c r="I15" s="29">
        <f t="shared" si="3"/>
        <v>0.5615713048757427</v>
      </c>
      <c r="J15" s="30">
        <f t="shared" si="4"/>
        <v>0.5108714822410118</v>
      </c>
      <c r="K15" s="5"/>
    </row>
    <row r="16" spans="1:11" ht="12.75">
      <c r="A16" s="12" t="s">
        <v>18</v>
      </c>
      <c r="B16" s="3" t="s">
        <v>49</v>
      </c>
      <c r="C16" s="7">
        <f t="shared" si="0"/>
        <v>6271638</v>
      </c>
      <c r="D16" s="20">
        <v>978898</v>
      </c>
      <c r="E16" s="15">
        <v>4397319</v>
      </c>
      <c r="F16" s="21">
        <v>895421</v>
      </c>
      <c r="G16" s="33">
        <f t="shared" si="1"/>
        <v>15.608330710414089</v>
      </c>
      <c r="H16" s="16">
        <f t="shared" si="2"/>
        <v>14.277306821599078</v>
      </c>
      <c r="I16" s="29">
        <f t="shared" si="3"/>
        <v>1.0932265381312254</v>
      </c>
      <c r="J16" s="30">
        <f t="shared" si="4"/>
        <v>0.42624130748758504</v>
      </c>
      <c r="K16" s="5"/>
    </row>
    <row r="17" spans="1:11" ht="12.75">
      <c r="A17" s="12" t="s">
        <v>19</v>
      </c>
      <c r="B17" s="3" t="s">
        <v>50</v>
      </c>
      <c r="C17" s="7">
        <f t="shared" si="0"/>
        <v>1426109</v>
      </c>
      <c r="D17" s="20">
        <v>261134</v>
      </c>
      <c r="E17" s="15">
        <v>970947</v>
      </c>
      <c r="F17" s="21">
        <v>194028</v>
      </c>
      <c r="G17" s="33">
        <f t="shared" si="1"/>
        <v>18.310942571710857</v>
      </c>
      <c r="H17" s="16">
        <f t="shared" si="2"/>
        <v>13.605411648057757</v>
      </c>
      <c r="I17" s="29">
        <f t="shared" si="3"/>
        <v>1.3458572989465438</v>
      </c>
      <c r="J17" s="30">
        <f t="shared" si="4"/>
        <v>0.4687815091863923</v>
      </c>
      <c r="K17" s="5"/>
    </row>
    <row r="18" spans="1:11" ht="12.75">
      <c r="A18" s="12" t="s">
        <v>20</v>
      </c>
      <c r="B18" s="3" t="s">
        <v>51</v>
      </c>
      <c r="C18" s="7">
        <f t="shared" si="0"/>
        <v>620377</v>
      </c>
      <c r="D18" s="20">
        <v>96927</v>
      </c>
      <c r="E18" s="15">
        <v>416431</v>
      </c>
      <c r="F18" s="21">
        <v>107019</v>
      </c>
      <c r="G18" s="33">
        <f t="shared" si="1"/>
        <v>15.623886765627997</v>
      </c>
      <c r="H18" s="16">
        <f t="shared" si="2"/>
        <v>17.25063953047905</v>
      </c>
      <c r="I18" s="29">
        <f t="shared" si="3"/>
        <v>0.9056989880301629</v>
      </c>
      <c r="J18" s="30">
        <f t="shared" si="4"/>
        <v>0.4897474011300792</v>
      </c>
      <c r="K18" s="5"/>
    </row>
    <row r="19" spans="1:11" ht="12.75">
      <c r="A19" s="12" t="s">
        <v>21</v>
      </c>
      <c r="B19" s="3" t="s">
        <v>52</v>
      </c>
      <c r="C19" s="7">
        <f t="shared" si="0"/>
        <v>2157112</v>
      </c>
      <c r="D19" s="20">
        <v>291876</v>
      </c>
      <c r="E19" s="15">
        <v>1463572</v>
      </c>
      <c r="F19" s="21">
        <v>401664</v>
      </c>
      <c r="G19" s="33">
        <f t="shared" si="1"/>
        <v>13.530869050842051</v>
      </c>
      <c r="H19" s="16">
        <f t="shared" si="2"/>
        <v>18.620451789244136</v>
      </c>
      <c r="I19" s="29">
        <f t="shared" si="3"/>
        <v>0.7266670650095602</v>
      </c>
      <c r="J19" s="30">
        <f t="shared" si="4"/>
        <v>0.47386804338973415</v>
      </c>
      <c r="K19" s="5"/>
    </row>
    <row r="20" spans="1:11" ht="12.75">
      <c r="A20" s="12" t="s">
        <v>22</v>
      </c>
      <c r="B20" s="3" t="s">
        <v>5</v>
      </c>
      <c r="C20" s="7">
        <f t="shared" si="0"/>
        <v>317501</v>
      </c>
      <c r="D20" s="20">
        <v>46731</v>
      </c>
      <c r="E20" s="15">
        <v>213592</v>
      </c>
      <c r="F20" s="21">
        <v>57178</v>
      </c>
      <c r="G20" s="33">
        <f t="shared" si="1"/>
        <v>14.718378839751686</v>
      </c>
      <c r="H20" s="16">
        <f t="shared" si="2"/>
        <v>18.008762177127</v>
      </c>
      <c r="I20" s="29">
        <f t="shared" si="3"/>
        <v>0.8172898667319598</v>
      </c>
      <c r="J20" s="30">
        <f t="shared" si="4"/>
        <v>0.48648357616390125</v>
      </c>
      <c r="K20" s="5"/>
    </row>
    <row r="21" spans="1:11" ht="12.75">
      <c r="A21" s="12" t="s">
        <v>23</v>
      </c>
      <c r="B21" s="3" t="s">
        <v>2</v>
      </c>
      <c r="C21" s="7">
        <f t="shared" si="0"/>
        <v>77389</v>
      </c>
      <c r="D21" s="20">
        <v>16912</v>
      </c>
      <c r="E21" s="15">
        <v>51828</v>
      </c>
      <c r="F21" s="21">
        <v>8649</v>
      </c>
      <c r="G21" s="33">
        <f t="shared" si="1"/>
        <v>21.85323495587228</v>
      </c>
      <c r="H21" s="16">
        <f t="shared" si="2"/>
        <v>11.176006926048922</v>
      </c>
      <c r="I21" s="29">
        <f t="shared" si="3"/>
        <v>1.9553705630708753</v>
      </c>
      <c r="J21" s="30">
        <f t="shared" si="4"/>
        <v>0.4931890098016516</v>
      </c>
      <c r="K21" s="5"/>
    </row>
    <row r="22" spans="1:11" ht="12.75">
      <c r="A22" s="12" t="s">
        <v>24</v>
      </c>
      <c r="B22" s="3" t="s">
        <v>3</v>
      </c>
      <c r="C22" s="7">
        <f t="shared" si="0"/>
        <v>71448</v>
      </c>
      <c r="D22" s="20">
        <v>16855</v>
      </c>
      <c r="E22" s="15">
        <v>47066</v>
      </c>
      <c r="F22" s="21">
        <v>7527</v>
      </c>
      <c r="G22" s="33">
        <f t="shared" si="1"/>
        <v>23.59058336132572</v>
      </c>
      <c r="H22" s="16">
        <f t="shared" si="2"/>
        <v>10.534934497816593</v>
      </c>
      <c r="I22" s="29">
        <f t="shared" si="3"/>
        <v>2.239271954297861</v>
      </c>
      <c r="J22" s="30">
        <f t="shared" si="4"/>
        <v>0.5180384991288829</v>
      </c>
      <c r="K22" s="5"/>
    </row>
    <row r="23" spans="1:11" ht="12.75">
      <c r="A23" s="9"/>
      <c r="B23" s="1" t="s">
        <v>0</v>
      </c>
      <c r="C23" s="4">
        <f>SUM(C4:C22)</f>
        <v>46157822</v>
      </c>
      <c r="D23" s="22">
        <f>SUM(D4:D22)</f>
        <v>7113961</v>
      </c>
      <c r="E23" s="23">
        <f>SUM(E4:E22)</f>
        <v>31410936</v>
      </c>
      <c r="F23" s="24">
        <f>SUM(F4:F22)</f>
        <v>7632925</v>
      </c>
      <c r="G23" s="34">
        <f>+D23*100/C23</f>
        <v>15.412254503689537</v>
      </c>
      <c r="H23" s="35">
        <f>+F23*100/C23</f>
        <v>16.536579650573636</v>
      </c>
      <c r="I23" s="31">
        <f>+D23/F23</f>
        <v>0.9320098127519922</v>
      </c>
      <c r="J23" s="32">
        <f>+(D23+F23)/E23</f>
        <v>0.46948253945695856</v>
      </c>
      <c r="K23" s="5"/>
    </row>
    <row r="25" spans="2:3" ht="12.75">
      <c r="B25" s="38" t="s">
        <v>53</v>
      </c>
      <c r="C25" s="39" t="s">
        <v>54</v>
      </c>
    </row>
    <row r="26" spans="2:3" ht="12.75">
      <c r="B26" s="38" t="s">
        <v>55</v>
      </c>
      <c r="C26" s="39" t="s">
        <v>56</v>
      </c>
    </row>
    <row r="28" ht="12.75">
      <c r="B28" s="48" t="s">
        <v>60</v>
      </c>
    </row>
  </sheetData>
  <mergeCells count="6">
    <mergeCell ref="J2:J3"/>
    <mergeCell ref="G1:J1"/>
    <mergeCell ref="C2:F2"/>
    <mergeCell ref="G2:G3"/>
    <mergeCell ref="H2:H3"/>
    <mergeCell ref="I2:I3"/>
  </mergeCells>
  <hyperlinks>
    <hyperlink ref="C25" r:id="rId1" display="www.ine.es"/>
    <hyperlink ref="C26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5" width="9.28125" style="5" customWidth="1"/>
    <col min="6" max="6" width="10.28125" style="5" customWidth="1"/>
    <col min="7" max="8" width="8.7109375" style="5" customWidth="1"/>
    <col min="9" max="9" width="9.421875" style="5" customWidth="1"/>
    <col min="10" max="10" width="11.28125" style="5" customWidth="1"/>
  </cols>
  <sheetData>
    <row r="1" spans="2:10" ht="12.75">
      <c r="B1" t="s">
        <v>25</v>
      </c>
      <c r="G1" s="42" t="s">
        <v>32</v>
      </c>
      <c r="H1" s="43"/>
      <c r="I1" s="43"/>
      <c r="J1" s="44"/>
    </row>
    <row r="2" spans="1:10" ht="12.75" customHeight="1">
      <c r="A2" s="13" t="s">
        <v>26</v>
      </c>
      <c r="B2" s="1"/>
      <c r="C2" s="45" t="s">
        <v>27</v>
      </c>
      <c r="D2" s="46"/>
      <c r="E2" s="46"/>
      <c r="F2" s="47"/>
      <c r="G2" s="40" t="s">
        <v>34</v>
      </c>
      <c r="H2" s="40" t="s">
        <v>35</v>
      </c>
      <c r="I2" s="40" t="s">
        <v>36</v>
      </c>
      <c r="J2" s="40" t="s">
        <v>33</v>
      </c>
    </row>
    <row r="3" spans="1:10" ht="12.75">
      <c r="A3" s="9" t="s">
        <v>37</v>
      </c>
      <c r="B3" s="1" t="s">
        <v>38</v>
      </c>
      <c r="C3" s="14" t="s">
        <v>28</v>
      </c>
      <c r="D3" s="14" t="s">
        <v>29</v>
      </c>
      <c r="E3" s="14" t="s">
        <v>30</v>
      </c>
      <c r="F3" s="14" t="s">
        <v>31</v>
      </c>
      <c r="G3" s="41"/>
      <c r="H3" s="41"/>
      <c r="I3" s="41"/>
      <c r="J3" s="41"/>
    </row>
    <row r="4" spans="1:10" ht="12.75">
      <c r="A4" s="10" t="s">
        <v>6</v>
      </c>
      <c r="B4" s="2" t="s">
        <v>39</v>
      </c>
      <c r="C4" s="6">
        <v>7357558</v>
      </c>
      <c r="D4" s="17">
        <v>1274080</v>
      </c>
      <c r="E4" s="18">
        <v>5008488</v>
      </c>
      <c r="F4" s="19">
        <v>1074990</v>
      </c>
      <c r="G4" s="25">
        <f aca="true" t="shared" si="0" ref="G4:G23">+D4*100/C4</f>
        <v>17.316615105174844</v>
      </c>
      <c r="H4" s="26">
        <f aca="true" t="shared" si="1" ref="H4:H23">+F4*100/C4</f>
        <v>14.61069012300005</v>
      </c>
      <c r="I4" s="27">
        <f aca="true" t="shared" si="2" ref="I4:I23">+D4/F4</f>
        <v>1.1852017228067238</v>
      </c>
      <c r="J4" s="28">
        <f aca="true" t="shared" si="3" ref="J4:J23">+(D4+F4)/E4</f>
        <v>0.469017795390545</v>
      </c>
    </row>
    <row r="5" spans="1:10" ht="12.75">
      <c r="A5" s="11" t="s">
        <v>7</v>
      </c>
      <c r="B5" s="3" t="s">
        <v>40</v>
      </c>
      <c r="C5" s="7">
        <v>1204215</v>
      </c>
      <c r="D5" s="20">
        <v>151902</v>
      </c>
      <c r="E5" s="15">
        <v>793660</v>
      </c>
      <c r="F5" s="21">
        <v>258653</v>
      </c>
      <c r="G5" s="33">
        <f t="shared" si="0"/>
        <v>12.614192648322767</v>
      </c>
      <c r="H5" s="16">
        <f t="shared" si="1"/>
        <v>21.478971778295403</v>
      </c>
      <c r="I5" s="29">
        <f t="shared" si="2"/>
        <v>0.5872810290234407</v>
      </c>
      <c r="J5" s="30">
        <f t="shared" si="3"/>
        <v>0.517293299397727</v>
      </c>
    </row>
    <row r="6" spans="1:10" ht="12.75">
      <c r="A6" s="11" t="s">
        <v>8</v>
      </c>
      <c r="B6" s="3" t="s">
        <v>41</v>
      </c>
      <c r="C6" s="7">
        <v>1062998</v>
      </c>
      <c r="D6" s="20">
        <v>108659</v>
      </c>
      <c r="E6" s="15">
        <v>721169</v>
      </c>
      <c r="F6" s="21">
        <v>233170</v>
      </c>
      <c r="G6" s="33">
        <f t="shared" si="0"/>
        <v>10.221938329140789</v>
      </c>
      <c r="H6" s="16">
        <f t="shared" si="1"/>
        <v>21.93513063994476</v>
      </c>
      <c r="I6" s="29">
        <f t="shared" si="2"/>
        <v>0.4660076339151692</v>
      </c>
      <c r="J6" s="30">
        <f t="shared" si="3"/>
        <v>0.473992919828778</v>
      </c>
    </row>
    <row r="7" spans="1:10" ht="12.75">
      <c r="A7" s="11" t="s">
        <v>9</v>
      </c>
      <c r="B7" s="3" t="s">
        <v>4</v>
      </c>
      <c r="C7" s="7">
        <v>841669</v>
      </c>
      <c r="D7" s="20">
        <v>130714</v>
      </c>
      <c r="E7" s="15">
        <v>587272</v>
      </c>
      <c r="F7" s="21">
        <v>123683</v>
      </c>
      <c r="G7" s="33">
        <f t="shared" si="0"/>
        <v>15.53033318323474</v>
      </c>
      <c r="H7" s="16">
        <f t="shared" si="1"/>
        <v>14.694969162461728</v>
      </c>
      <c r="I7" s="29">
        <f t="shared" si="2"/>
        <v>1.0568469393530235</v>
      </c>
      <c r="J7" s="30">
        <f t="shared" si="3"/>
        <v>0.4331842825811549</v>
      </c>
    </row>
    <row r="8" spans="1:10" ht="12.75">
      <c r="A8" s="12" t="s">
        <v>10</v>
      </c>
      <c r="B8" s="3" t="s">
        <v>42</v>
      </c>
      <c r="C8" s="7">
        <v>1694477</v>
      </c>
      <c r="D8" s="20">
        <v>279525</v>
      </c>
      <c r="E8" s="15">
        <v>1210946</v>
      </c>
      <c r="F8" s="21">
        <v>204006</v>
      </c>
      <c r="G8" s="33">
        <f t="shared" si="0"/>
        <v>16.496240432888733</v>
      </c>
      <c r="H8" s="16">
        <f t="shared" si="1"/>
        <v>12.039467044993824</v>
      </c>
      <c r="I8" s="29">
        <f t="shared" si="2"/>
        <v>1.370180288815035</v>
      </c>
      <c r="J8" s="30">
        <f t="shared" si="3"/>
        <v>0.39930021652493175</v>
      </c>
    </row>
    <row r="9" spans="1:10" ht="12.75">
      <c r="A9" s="11" t="s">
        <v>11</v>
      </c>
      <c r="B9" s="3" t="s">
        <v>1</v>
      </c>
      <c r="C9" s="7">
        <v>535131</v>
      </c>
      <c r="D9" s="20">
        <v>65200</v>
      </c>
      <c r="E9" s="15">
        <v>367485</v>
      </c>
      <c r="F9" s="21">
        <v>102446</v>
      </c>
      <c r="G9" s="33">
        <f t="shared" si="0"/>
        <v>12.183932532407953</v>
      </c>
      <c r="H9" s="16">
        <f t="shared" si="1"/>
        <v>19.144097426611427</v>
      </c>
      <c r="I9" s="29">
        <f t="shared" si="2"/>
        <v>0.6364328524295727</v>
      </c>
      <c r="J9" s="30">
        <f t="shared" si="3"/>
        <v>0.4561982121719254</v>
      </c>
    </row>
    <row r="10" spans="1:10" ht="12.75">
      <c r="A10" s="11" t="s">
        <v>12</v>
      </c>
      <c r="B10" s="3" t="s">
        <v>43</v>
      </c>
      <c r="C10" s="7">
        <v>2456474</v>
      </c>
      <c r="D10" s="20">
        <v>293603</v>
      </c>
      <c r="E10" s="15">
        <v>1606216</v>
      </c>
      <c r="F10" s="21">
        <v>556655</v>
      </c>
      <c r="G10" s="33">
        <f t="shared" si="0"/>
        <v>11.952212805834705</v>
      </c>
      <c r="H10" s="16">
        <f t="shared" si="1"/>
        <v>22.660732415649424</v>
      </c>
      <c r="I10" s="29">
        <f t="shared" si="2"/>
        <v>0.5274415930872802</v>
      </c>
      <c r="J10" s="30">
        <f t="shared" si="3"/>
        <v>0.529354706963447</v>
      </c>
    </row>
    <row r="11" spans="1:10" ht="12.75">
      <c r="A11" s="11" t="s">
        <v>13</v>
      </c>
      <c r="B11" s="3" t="s">
        <v>44</v>
      </c>
      <c r="C11" s="7">
        <v>1760516</v>
      </c>
      <c r="D11" s="20">
        <v>280990</v>
      </c>
      <c r="E11" s="15">
        <v>1130918</v>
      </c>
      <c r="F11" s="21">
        <v>348608</v>
      </c>
      <c r="G11" s="33">
        <f t="shared" si="0"/>
        <v>15.960661533323185</v>
      </c>
      <c r="H11" s="16">
        <f t="shared" si="1"/>
        <v>19.8014672970879</v>
      </c>
      <c r="I11" s="29">
        <f t="shared" si="2"/>
        <v>0.806034284927483</v>
      </c>
      <c r="J11" s="30">
        <f t="shared" si="3"/>
        <v>0.5567141030561014</v>
      </c>
    </row>
    <row r="12" spans="1:10" ht="12.75">
      <c r="A12" s="11" t="s">
        <v>14</v>
      </c>
      <c r="B12" s="3" t="s">
        <v>45</v>
      </c>
      <c r="C12" s="7">
        <v>6343110</v>
      </c>
      <c r="D12" s="20">
        <v>872924</v>
      </c>
      <c r="E12" s="15">
        <v>4366073</v>
      </c>
      <c r="F12" s="21">
        <v>1104113</v>
      </c>
      <c r="G12" s="33">
        <f t="shared" si="0"/>
        <v>13.761766704345344</v>
      </c>
      <c r="H12" s="16">
        <f t="shared" si="1"/>
        <v>17.406493029444547</v>
      </c>
      <c r="I12" s="29">
        <f t="shared" si="2"/>
        <v>0.7906111059284693</v>
      </c>
      <c r="J12" s="30">
        <f t="shared" si="3"/>
        <v>0.45281812741106253</v>
      </c>
    </row>
    <row r="13" spans="1:10" ht="12.75">
      <c r="A13" s="11" t="s">
        <v>15</v>
      </c>
      <c r="B13" s="3" t="s">
        <v>46</v>
      </c>
      <c r="C13" s="7">
        <v>4162776</v>
      </c>
      <c r="D13" s="20">
        <v>611145</v>
      </c>
      <c r="E13" s="15">
        <v>2868594</v>
      </c>
      <c r="F13" s="21">
        <v>683037</v>
      </c>
      <c r="G13" s="33">
        <f t="shared" si="0"/>
        <v>14.68118870676683</v>
      </c>
      <c r="H13" s="16">
        <f t="shared" si="1"/>
        <v>16.408209329543556</v>
      </c>
      <c r="I13" s="29">
        <f t="shared" si="2"/>
        <v>0.8947465510653156</v>
      </c>
      <c r="J13" s="30">
        <f t="shared" si="3"/>
        <v>0.45115551381617613</v>
      </c>
    </row>
    <row r="14" spans="1:10" ht="12.75">
      <c r="A14" s="12" t="s">
        <v>16</v>
      </c>
      <c r="B14" s="3" t="s">
        <v>47</v>
      </c>
      <c r="C14" s="7">
        <v>1058503</v>
      </c>
      <c r="D14" s="20">
        <v>172875</v>
      </c>
      <c r="E14" s="15">
        <v>683481</v>
      </c>
      <c r="F14" s="21">
        <v>202147</v>
      </c>
      <c r="G14" s="33">
        <f t="shared" si="0"/>
        <v>16.332027400961547</v>
      </c>
      <c r="H14" s="16">
        <f t="shared" si="1"/>
        <v>19.097442331292402</v>
      </c>
      <c r="I14" s="29">
        <f t="shared" si="2"/>
        <v>0.8551944871801214</v>
      </c>
      <c r="J14" s="30">
        <f t="shared" si="3"/>
        <v>0.5486941114676195</v>
      </c>
    </row>
    <row r="15" spans="1:10" ht="12.75">
      <c r="A15" s="12" t="s">
        <v>17</v>
      </c>
      <c r="B15" s="3" t="s">
        <v>48</v>
      </c>
      <c r="C15" s="7">
        <v>2695880</v>
      </c>
      <c r="D15" s="20">
        <v>319555</v>
      </c>
      <c r="E15" s="15">
        <v>1808532</v>
      </c>
      <c r="F15" s="21">
        <v>567793</v>
      </c>
      <c r="G15" s="33">
        <f t="shared" si="0"/>
        <v>11.853457869044616</v>
      </c>
      <c r="H15" s="16">
        <f t="shared" si="1"/>
        <v>21.06150867249284</v>
      </c>
      <c r="I15" s="29">
        <f t="shared" si="2"/>
        <v>0.5628019366212687</v>
      </c>
      <c r="J15" s="30">
        <f t="shared" si="3"/>
        <v>0.4906454516701944</v>
      </c>
    </row>
    <row r="16" spans="1:10" ht="12.75">
      <c r="A16" s="12" t="s">
        <v>18</v>
      </c>
      <c r="B16" s="3" t="s">
        <v>49</v>
      </c>
      <c r="C16" s="7">
        <v>5423384</v>
      </c>
      <c r="D16" s="20">
        <v>775026</v>
      </c>
      <c r="E16" s="15">
        <v>3857957</v>
      </c>
      <c r="F16" s="21">
        <v>790401</v>
      </c>
      <c r="G16" s="33">
        <f t="shared" si="0"/>
        <v>14.290450390383569</v>
      </c>
      <c r="H16" s="16">
        <f t="shared" si="1"/>
        <v>14.573944976051852</v>
      </c>
      <c r="I16" s="29">
        <f t="shared" si="2"/>
        <v>0.9805478484971553</v>
      </c>
      <c r="J16" s="30">
        <f t="shared" si="3"/>
        <v>0.40576579780438193</v>
      </c>
    </row>
    <row r="17" spans="1:10" ht="12.75">
      <c r="A17" s="12" t="s">
        <v>19</v>
      </c>
      <c r="B17" s="3" t="s">
        <v>50</v>
      </c>
      <c r="C17" s="7">
        <v>1197646</v>
      </c>
      <c r="D17" s="20">
        <v>207778</v>
      </c>
      <c r="E17" s="15">
        <v>818443</v>
      </c>
      <c r="F17" s="21">
        <v>171425</v>
      </c>
      <c r="G17" s="33">
        <f t="shared" si="0"/>
        <v>17.348866025520064</v>
      </c>
      <c r="H17" s="16">
        <f t="shared" si="1"/>
        <v>14.313494972637992</v>
      </c>
      <c r="I17" s="29">
        <f t="shared" si="2"/>
        <v>1.2120635846580137</v>
      </c>
      <c r="J17" s="30">
        <f t="shared" si="3"/>
        <v>0.46332243051745814</v>
      </c>
    </row>
    <row r="18" spans="1:10" ht="12.75">
      <c r="A18" s="12" t="s">
        <v>20</v>
      </c>
      <c r="B18" s="3" t="s">
        <v>51</v>
      </c>
      <c r="C18" s="7">
        <v>555829</v>
      </c>
      <c r="D18" s="20">
        <v>76242</v>
      </c>
      <c r="E18" s="15">
        <v>378978</v>
      </c>
      <c r="F18" s="21">
        <v>100609</v>
      </c>
      <c r="G18" s="33">
        <f t="shared" si="0"/>
        <v>13.71680858681357</v>
      </c>
      <c r="H18" s="16">
        <f t="shared" si="1"/>
        <v>18.10071083012941</v>
      </c>
      <c r="I18" s="29">
        <f t="shared" si="2"/>
        <v>0.7578049677464243</v>
      </c>
      <c r="J18" s="30">
        <f t="shared" si="3"/>
        <v>0.4666524178184486</v>
      </c>
    </row>
    <row r="19" spans="1:10" ht="12.75">
      <c r="A19" s="12" t="s">
        <v>21</v>
      </c>
      <c r="B19" s="3" t="s">
        <v>52</v>
      </c>
      <c r="C19" s="7">
        <v>2082587</v>
      </c>
      <c r="D19" s="20">
        <v>246803</v>
      </c>
      <c r="E19" s="15">
        <v>1462364</v>
      </c>
      <c r="F19" s="21">
        <v>373420</v>
      </c>
      <c r="G19" s="33">
        <f t="shared" si="0"/>
        <v>11.850789426804258</v>
      </c>
      <c r="H19" s="16">
        <f t="shared" si="1"/>
        <v>17.93058345221592</v>
      </c>
      <c r="I19" s="29">
        <f t="shared" si="2"/>
        <v>0.6609260350275828</v>
      </c>
      <c r="J19" s="30">
        <f t="shared" si="3"/>
        <v>0.4241235424285609</v>
      </c>
    </row>
    <row r="20" spans="1:10" ht="12.75">
      <c r="A20" s="12" t="s">
        <v>22</v>
      </c>
      <c r="B20" s="3" t="s">
        <v>5</v>
      </c>
      <c r="C20" s="7">
        <v>276702</v>
      </c>
      <c r="D20" s="20">
        <v>35917</v>
      </c>
      <c r="E20" s="15">
        <v>186517</v>
      </c>
      <c r="F20" s="21">
        <v>54268</v>
      </c>
      <c r="G20" s="33">
        <f t="shared" si="0"/>
        <v>12.980390456158611</v>
      </c>
      <c r="H20" s="16">
        <f t="shared" si="1"/>
        <v>19.61243503841678</v>
      </c>
      <c r="I20" s="29">
        <f t="shared" si="2"/>
        <v>0.6618449178152871</v>
      </c>
      <c r="J20" s="30">
        <f t="shared" si="3"/>
        <v>0.48352160929030596</v>
      </c>
    </row>
    <row r="21" spans="1:10" ht="12.75">
      <c r="A21" s="12" t="s">
        <v>23</v>
      </c>
      <c r="B21" s="3" t="s">
        <v>2</v>
      </c>
      <c r="C21" s="7">
        <v>71505</v>
      </c>
      <c r="D21" s="20">
        <v>14695</v>
      </c>
      <c r="E21" s="15">
        <v>48942</v>
      </c>
      <c r="F21" s="21">
        <v>7868</v>
      </c>
      <c r="G21" s="33">
        <f t="shared" si="0"/>
        <v>20.551010418851828</v>
      </c>
      <c r="H21" s="16">
        <f t="shared" si="1"/>
        <v>11.00342633382281</v>
      </c>
      <c r="I21" s="29">
        <f t="shared" si="2"/>
        <v>1.867691916624301</v>
      </c>
      <c r="J21" s="30">
        <f t="shared" si="3"/>
        <v>0.46101507907318867</v>
      </c>
    </row>
    <row r="22" spans="1:10" ht="12.75">
      <c r="A22" s="12" t="s">
        <v>24</v>
      </c>
      <c r="B22" s="3" t="s">
        <v>3</v>
      </c>
      <c r="C22" s="7">
        <v>66411</v>
      </c>
      <c r="D22" s="20">
        <v>14837</v>
      </c>
      <c r="E22" s="15">
        <v>44599</v>
      </c>
      <c r="F22" s="21">
        <v>6975</v>
      </c>
      <c r="G22" s="33">
        <f t="shared" si="0"/>
        <v>22.341178419237778</v>
      </c>
      <c r="H22" s="16">
        <f t="shared" si="1"/>
        <v>10.502778154221438</v>
      </c>
      <c r="I22" s="29">
        <f t="shared" si="2"/>
        <v>2.127168458781362</v>
      </c>
      <c r="J22" s="30">
        <f t="shared" si="3"/>
        <v>0.48906926164263775</v>
      </c>
    </row>
    <row r="23" spans="1:10" ht="12.75">
      <c r="A23" s="9"/>
      <c r="B23" s="1" t="s">
        <v>0</v>
      </c>
      <c r="C23" s="4">
        <f>SUM(C4:C22)</f>
        <v>40847371</v>
      </c>
      <c r="D23" s="22">
        <f>SUM(D4:D22)</f>
        <v>5932470</v>
      </c>
      <c r="E23" s="23">
        <f>SUM(E4:E22)</f>
        <v>27950634</v>
      </c>
      <c r="F23" s="24">
        <f>SUM(F4:F22)</f>
        <v>6964267</v>
      </c>
      <c r="G23" s="34">
        <f t="shared" si="0"/>
        <v>14.52350507453711</v>
      </c>
      <c r="H23" s="35">
        <f t="shared" si="1"/>
        <v>17.049486489595623</v>
      </c>
      <c r="I23" s="31">
        <f t="shared" si="2"/>
        <v>0.8518441352119326</v>
      </c>
      <c r="J23" s="32">
        <f t="shared" si="3"/>
        <v>0.46141125099344793</v>
      </c>
    </row>
    <row r="25" spans="2:3" ht="12.75">
      <c r="B25" s="36" t="s">
        <v>53</v>
      </c>
      <c r="C25" s="37" t="s">
        <v>54</v>
      </c>
    </row>
    <row r="26" spans="2:3" ht="12.75">
      <c r="B26" s="36" t="s">
        <v>55</v>
      </c>
      <c r="C26" s="37" t="s">
        <v>56</v>
      </c>
    </row>
  </sheetData>
  <mergeCells count="6">
    <mergeCell ref="J2:J3"/>
    <mergeCell ref="G1:J1"/>
    <mergeCell ref="C2:F2"/>
    <mergeCell ref="G2:G3"/>
    <mergeCell ref="H2:H3"/>
    <mergeCell ref="I2:I3"/>
  </mergeCells>
  <hyperlinks>
    <hyperlink ref="C25" r:id="rId1" display="www.ine.es"/>
    <hyperlink ref="C26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2006-08-17T10:56:38Z</cp:lastPrinted>
  <dcterms:created xsi:type="dcterms:W3CDTF">2002-07-26T15:22:24Z</dcterms:created>
  <dcterms:modified xsi:type="dcterms:W3CDTF">2009-01-20T18:30:07Z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